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cpgplc-my.sharepoint.com/personal/peter_priday_compass-group_co_uk/Documents/Documents/Tech Services/Templates/"/>
    </mc:Choice>
  </mc:AlternateContent>
  <xr:revisionPtr revIDLastSave="561" documentId="8_{A3CBE03A-0287-406B-9837-18540E7B8452}" xr6:coauthVersionLast="47" xr6:coauthVersionMax="47" xr10:uidLastSave="{ED61A9EA-D9B0-4F2A-8BED-424AF6E47AE3}"/>
  <bookViews>
    <workbookView xWindow="28680" yWindow="-120" windowWidth="29040" windowHeight="15840" xr2:uid="{00000000-000D-0000-FFFF-FFFF00000000}"/>
  </bookViews>
  <sheets>
    <sheet name="Testing" sheetId="1" r:id="rId1"/>
    <sheet name="Remedials" sheetId="2" r:id="rId2"/>
    <sheet name="MCP 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2" l="1"/>
  <c r="G49" i="2"/>
  <c r="G48" i="2"/>
  <c r="G47" i="2"/>
  <c r="G44" i="2"/>
  <c r="G43" i="2"/>
  <c r="G42" i="2"/>
  <c r="G41" i="2"/>
  <c r="G40" i="2"/>
  <c r="G39" i="2"/>
  <c r="G46" i="2" l="1"/>
  <c r="H50" i="2" s="1"/>
  <c r="H48" i="2" l="1"/>
  <c r="H49" i="2"/>
  <c r="H47" i="2"/>
  <c r="J32" i="1" l="1"/>
  <c r="J42" i="1" l="1"/>
  <c r="J41" i="1"/>
  <c r="J40" i="1"/>
  <c r="J39" i="1"/>
  <c r="J31" i="1" l="1"/>
  <c r="K39" i="1" s="1"/>
  <c r="M30" i="1"/>
  <c r="K42" i="1" l="1"/>
  <c r="K40" i="1"/>
  <c r="K41" i="1"/>
  <c r="J36" i="1"/>
  <c r="K36" i="1" s="1"/>
  <c r="K43" i="1" l="1"/>
  <c r="C30" i="1"/>
  <c r="C31" i="1" s="1"/>
  <c r="K30" i="1"/>
  <c r="L30" i="1"/>
  <c r="J30" i="1"/>
  <c r="J35" i="1"/>
  <c r="K35" i="1" s="1"/>
  <c r="J34" i="1"/>
  <c r="K34" i="1" s="1"/>
  <c r="K37" i="1" l="1"/>
</calcChain>
</file>

<file path=xl/sharedStrings.xml><?xml version="1.0" encoding="utf-8"?>
<sst xmlns="http://schemas.openxmlformats.org/spreadsheetml/2006/main" count="252" uniqueCount="122">
  <si>
    <t>DB Ref</t>
  </si>
  <si>
    <t>C1</t>
  </si>
  <si>
    <t xml:space="preserve">C2 </t>
  </si>
  <si>
    <t>C3</t>
  </si>
  <si>
    <t xml:space="preserve">FI </t>
  </si>
  <si>
    <t>Result</t>
  </si>
  <si>
    <t>Next Test 
Due</t>
  </si>
  <si>
    <t>Unsatisfactory</t>
  </si>
  <si>
    <t>Comments</t>
  </si>
  <si>
    <t>Date</t>
  </si>
  <si>
    <t>Completed By</t>
  </si>
  <si>
    <t>Last Test Details</t>
  </si>
  <si>
    <t>DB Location</t>
  </si>
  <si>
    <t>Satisfactory</t>
  </si>
  <si>
    <t>Boiler Room</t>
  </si>
  <si>
    <t>DB Kitchen</t>
  </si>
  <si>
    <t>Totals</t>
  </si>
  <si>
    <t>Today</t>
  </si>
  <si>
    <t>6 Month Warning</t>
  </si>
  <si>
    <t>Remedial Works Complete</t>
  </si>
  <si>
    <t>N</t>
  </si>
  <si>
    <t>N/A</t>
  </si>
  <si>
    <t>Circuit Count</t>
  </si>
  <si>
    <t>Item No</t>
  </si>
  <si>
    <t>Remediated</t>
  </si>
  <si>
    <t>%</t>
  </si>
  <si>
    <t>Main Switchboard</t>
  </si>
  <si>
    <t>Board Count</t>
  </si>
  <si>
    <t>RA</t>
  </si>
  <si>
    <t>Y</t>
  </si>
  <si>
    <t>Repairs Incomplete</t>
  </si>
  <si>
    <t>Issue Risk Assessed</t>
  </si>
  <si>
    <t>Repairs Completed</t>
  </si>
  <si>
    <t>No Issus Raised</t>
  </si>
  <si>
    <t>Fire Alarm Supply</t>
  </si>
  <si>
    <t>DB External</t>
  </si>
  <si>
    <t>DB G1/L</t>
  </si>
  <si>
    <t>DB G2/L</t>
  </si>
  <si>
    <t>Lift Supply</t>
  </si>
  <si>
    <t>DB Description</t>
  </si>
  <si>
    <t>DB F2/L</t>
  </si>
  <si>
    <t>Circuits Utilsed</t>
  </si>
  <si>
    <t>DB Ways</t>
  </si>
  <si>
    <t>SP</t>
  </si>
  <si>
    <t>TP</t>
  </si>
  <si>
    <t>General Inspection Observations</t>
  </si>
  <si>
    <t>PHS</t>
  </si>
  <si>
    <t>Status</t>
  </si>
  <si>
    <t>Open - No Progress</t>
  </si>
  <si>
    <t>Item yet to be progressed</t>
  </si>
  <si>
    <t>Open - In Progress</t>
  </si>
  <si>
    <t>Item progressed but not completed</t>
  </si>
  <si>
    <t>Closed</t>
  </si>
  <si>
    <t>Item Completed</t>
  </si>
  <si>
    <t>Risk Assessed</t>
  </si>
  <si>
    <t>Item Risk Assessed and not pursued</t>
  </si>
  <si>
    <t>Item Number</t>
  </si>
  <si>
    <t>Distribution Board or Switchgear</t>
  </si>
  <si>
    <t xml:space="preserve"> Circuit Reference</t>
  </si>
  <si>
    <t xml:space="preserve">Obsevation </t>
  </si>
  <si>
    <t>Category</t>
  </si>
  <si>
    <t>C2</t>
  </si>
  <si>
    <t>Total</t>
  </si>
  <si>
    <t>Category 1 Non Compliance</t>
  </si>
  <si>
    <t>Category 2 Non Compliance</t>
  </si>
  <si>
    <t>Category 3 Non Compliance</t>
  </si>
  <si>
    <t>FI</t>
  </si>
  <si>
    <t>Further Investigation Required</t>
  </si>
  <si>
    <t>LIM</t>
  </si>
  <si>
    <t>Test Not Completed due to Limitations on Access or Scope</t>
  </si>
  <si>
    <t>NO</t>
  </si>
  <si>
    <t>Noted Observation</t>
  </si>
  <si>
    <t>Oxford Brookes
Fixed Wiring Remedial Action Tracker</t>
  </si>
  <si>
    <t>Test Date</t>
  </si>
  <si>
    <t>MSP 1</t>
  </si>
  <si>
    <t>MCCB Setings could not be determined</t>
  </si>
  <si>
    <t>5L2</t>
  </si>
  <si>
    <t>No RCD Protection</t>
  </si>
  <si>
    <t>No DB Schedule Available</t>
  </si>
  <si>
    <t>CPCs Incorrectly Identified</t>
  </si>
  <si>
    <t>Line Conductors Incorrectly Identified</t>
  </si>
  <si>
    <t>General</t>
  </si>
  <si>
    <t>19TP</t>
  </si>
  <si>
    <t>Neutral Disconnected and Taped</t>
  </si>
  <si>
    <t>Screws Missing from DB Cover</t>
  </si>
  <si>
    <t>F1/P</t>
  </si>
  <si>
    <t>8L3</t>
  </si>
  <si>
    <t>Untraced Circuit</t>
  </si>
  <si>
    <t>No Circuit Schedule or Single Line Diagram Available</t>
  </si>
  <si>
    <t>DB G2/P</t>
  </si>
  <si>
    <t>DB G1/L &amp; P</t>
  </si>
  <si>
    <t xml:space="preserve">Main Bonding Conductors to Water and Gas Undersized </t>
  </si>
  <si>
    <t>Debris left in bottom of DB</t>
  </si>
  <si>
    <t>DB F2/P</t>
  </si>
  <si>
    <t>No IP2X Protection, Hole in front of DB</t>
  </si>
  <si>
    <t>7/L1</t>
  </si>
  <si>
    <t>Cable Damaged</t>
  </si>
  <si>
    <t>No Alternative Supply Warning Label</t>
  </si>
  <si>
    <t>Repeated from 16/09/17</t>
  </si>
  <si>
    <t>No Eath Electroode for Mobile Generator</t>
  </si>
  <si>
    <t>Unable to locate Main Protective Bonding Conductor</t>
  </si>
  <si>
    <t>Genersal</t>
  </si>
  <si>
    <t>Wiring in Escape Routes not adequately supported</t>
  </si>
  <si>
    <t>Tested By</t>
  </si>
  <si>
    <t>DB Comms</t>
  </si>
  <si>
    <t>DB Boiler Room</t>
  </si>
  <si>
    <t>Plantdeck 1A</t>
  </si>
  <si>
    <t>Plantdeck 1B</t>
  </si>
  <si>
    <t>Plantdeck 2</t>
  </si>
  <si>
    <t>No</t>
  </si>
  <si>
    <t>Designation</t>
  </si>
  <si>
    <t>Rating</t>
  </si>
  <si>
    <t>Setting</t>
  </si>
  <si>
    <r>
      <t>Line mm</t>
    </r>
    <r>
      <rPr>
        <b/>
        <sz val="11"/>
        <color theme="1"/>
        <rFont val="Calibri"/>
        <family val="2"/>
      </rPr>
      <t>²</t>
    </r>
  </si>
  <si>
    <t>SP/TP</t>
  </si>
  <si>
    <t>Plant Deck 3</t>
  </si>
  <si>
    <t>DB G1/L, DB G1/P</t>
  </si>
  <si>
    <t>DB G2/L, DB G2/P</t>
  </si>
  <si>
    <t>Diabled Refuge Supply</t>
  </si>
  <si>
    <t>DB F1/L, DB F1/P</t>
  </si>
  <si>
    <t>DB F2/L, DB F2/P</t>
  </si>
  <si>
    <t>AHU 5  Supply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</si>
</sst>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14" fontId="1" fillId="6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1" fontId="12" fillId="0" borderId="1" xfId="0" applyNumberFormat="1" applyFont="1" applyBorder="1" applyAlignment="1">
      <alignment horizontal="right" vertical="center" wrapText="1"/>
    </xf>
    <xf numFmtId="0" fontId="0" fillId="9" borderId="1" xfId="0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left" vertic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8"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5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5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43"/>
  <sheetViews>
    <sheetView tabSelected="1" zoomScaleNormal="100" workbookViewId="0">
      <selection activeCell="Q13" sqref="Q13:R13"/>
    </sheetView>
  </sheetViews>
  <sheetFormatPr defaultRowHeight="15.75" x14ac:dyDescent="0.25"/>
  <cols>
    <col min="1" max="1" width="7.7109375" style="1" customWidth="1"/>
    <col min="2" max="2" width="31.85546875" style="1" bestFit="1" customWidth="1"/>
    <col min="3" max="3" width="18.5703125" style="1" customWidth="1"/>
    <col min="4" max="4" width="28.5703125" style="1" customWidth="1"/>
    <col min="5" max="6" width="11.140625" style="1" customWidth="1"/>
    <col min="7" max="7" width="10.5703125" style="1" customWidth="1"/>
    <col min="8" max="8" width="14.28515625" style="1" customWidth="1"/>
    <col min="9" max="9" width="19.42578125" style="1" customWidth="1"/>
    <col min="10" max="13" width="9.140625" style="1"/>
    <col min="14" max="14" width="17.85546875" style="1" customWidth="1"/>
    <col min="15" max="15" width="14" style="1" customWidth="1"/>
    <col min="16" max="16" width="14.28515625" style="1" customWidth="1"/>
    <col min="17" max="17" width="13.42578125" style="1" customWidth="1"/>
    <col min="18" max="18" width="45.7109375" style="1" customWidth="1"/>
    <col min="19" max="16384" width="9.140625" style="1"/>
  </cols>
  <sheetData>
    <row r="2" spans="1:18" ht="22.5" customHeight="1" x14ac:dyDescent="0.25">
      <c r="A2" s="61" t="s">
        <v>23</v>
      </c>
      <c r="B2" s="62" t="s">
        <v>39</v>
      </c>
      <c r="C2" s="62" t="s">
        <v>0</v>
      </c>
      <c r="D2" s="62" t="s">
        <v>12</v>
      </c>
      <c r="E2" s="68" t="s">
        <v>42</v>
      </c>
      <c r="F2" s="67" t="s">
        <v>41</v>
      </c>
      <c r="G2" s="67"/>
      <c r="H2" s="62" t="s">
        <v>11</v>
      </c>
      <c r="I2" s="62"/>
      <c r="J2" s="62"/>
      <c r="K2" s="62"/>
      <c r="L2" s="62"/>
      <c r="M2" s="62"/>
      <c r="N2" s="62"/>
      <c r="O2" s="67" t="s">
        <v>19</v>
      </c>
      <c r="P2" s="67" t="s">
        <v>6</v>
      </c>
      <c r="Q2" s="65" t="s">
        <v>8</v>
      </c>
      <c r="R2" s="66"/>
    </row>
    <row r="3" spans="1:18" ht="22.5" customHeight="1" x14ac:dyDescent="0.25">
      <c r="A3" s="61"/>
      <c r="B3" s="62"/>
      <c r="C3" s="62"/>
      <c r="D3" s="62"/>
      <c r="E3" s="69"/>
      <c r="F3" s="21" t="s">
        <v>43</v>
      </c>
      <c r="G3" s="22" t="s">
        <v>44</v>
      </c>
      <c r="H3" s="11" t="s">
        <v>9</v>
      </c>
      <c r="I3" s="11" t="s">
        <v>10</v>
      </c>
      <c r="J3" s="7" t="s">
        <v>1</v>
      </c>
      <c r="K3" s="51" t="s">
        <v>2</v>
      </c>
      <c r="L3" s="52" t="s">
        <v>3</v>
      </c>
      <c r="M3" s="8" t="s">
        <v>4</v>
      </c>
      <c r="N3" s="10" t="s">
        <v>5</v>
      </c>
      <c r="O3" s="67"/>
      <c r="P3" s="67"/>
      <c r="Q3" s="65"/>
      <c r="R3" s="66"/>
    </row>
    <row r="4" spans="1:18" x14ac:dyDescent="0.25">
      <c r="A4" s="14">
        <v>1</v>
      </c>
      <c r="B4" s="5"/>
      <c r="C4" s="5"/>
      <c r="D4" s="49"/>
      <c r="E4" s="20"/>
      <c r="F4" s="20"/>
      <c r="G4" s="20"/>
      <c r="H4" s="6"/>
      <c r="I4" s="14"/>
      <c r="J4" s="2"/>
      <c r="K4" s="54"/>
      <c r="L4" s="53"/>
      <c r="M4" s="5"/>
      <c r="N4" s="23"/>
      <c r="O4" s="23"/>
      <c r="P4" s="6"/>
      <c r="Q4" s="63"/>
      <c r="R4" s="64"/>
    </row>
    <row r="5" spans="1:18" x14ac:dyDescent="0.25">
      <c r="A5" s="20">
        <v>2</v>
      </c>
      <c r="B5" s="14"/>
      <c r="C5" s="23"/>
      <c r="D5" s="15"/>
      <c r="E5" s="20"/>
      <c r="F5" s="20"/>
      <c r="G5" s="20"/>
      <c r="H5" s="6"/>
      <c r="I5" s="20"/>
      <c r="J5" s="2"/>
      <c r="K5" s="54"/>
      <c r="L5" s="53"/>
      <c r="M5" s="5"/>
      <c r="N5" s="23"/>
      <c r="O5" s="23"/>
      <c r="P5" s="6"/>
      <c r="Q5" s="63"/>
      <c r="R5" s="64"/>
    </row>
    <row r="6" spans="1:18" x14ac:dyDescent="0.25">
      <c r="A6" s="20">
        <v>3</v>
      </c>
      <c r="B6" s="20"/>
      <c r="C6" s="23"/>
      <c r="D6" s="15"/>
      <c r="E6" s="20"/>
      <c r="F6" s="20"/>
      <c r="G6" s="20"/>
      <c r="H6" s="6"/>
      <c r="I6" s="20"/>
      <c r="J6" s="2"/>
      <c r="K6" s="54"/>
      <c r="L6" s="53"/>
      <c r="M6" s="5"/>
      <c r="N6" s="23"/>
      <c r="O6" s="23"/>
      <c r="P6" s="6"/>
      <c r="Q6" s="63"/>
      <c r="R6" s="64"/>
    </row>
    <row r="7" spans="1:18" x14ac:dyDescent="0.25">
      <c r="A7" s="20">
        <v>4</v>
      </c>
      <c r="B7" s="20"/>
      <c r="C7" s="23"/>
      <c r="D7" s="15"/>
      <c r="E7" s="20"/>
      <c r="F7" s="20"/>
      <c r="G7" s="20"/>
      <c r="H7" s="6"/>
      <c r="I7" s="20"/>
      <c r="J7" s="2"/>
      <c r="K7" s="54"/>
      <c r="L7" s="53"/>
      <c r="M7" s="5"/>
      <c r="N7" s="23"/>
      <c r="O7" s="23"/>
      <c r="P7" s="6"/>
      <c r="Q7" s="63"/>
      <c r="R7" s="64"/>
    </row>
    <row r="8" spans="1:18" x14ac:dyDescent="0.25">
      <c r="A8" s="20">
        <v>5</v>
      </c>
      <c r="B8" s="20"/>
      <c r="C8" s="23"/>
      <c r="D8" s="15"/>
      <c r="E8" s="20"/>
      <c r="F8" s="20"/>
      <c r="G8" s="20"/>
      <c r="H8" s="6"/>
      <c r="I8" s="20"/>
      <c r="J8" s="2"/>
      <c r="K8" s="54"/>
      <c r="L8" s="53"/>
      <c r="M8" s="5"/>
      <c r="N8" s="23"/>
      <c r="O8" s="23"/>
      <c r="P8" s="6"/>
      <c r="Q8" s="63"/>
      <c r="R8" s="64"/>
    </row>
    <row r="9" spans="1:18" x14ac:dyDescent="0.25">
      <c r="A9" s="20">
        <v>6</v>
      </c>
      <c r="B9" s="20"/>
      <c r="C9" s="23"/>
      <c r="D9" s="15"/>
      <c r="E9" s="20"/>
      <c r="F9" s="20"/>
      <c r="G9" s="20"/>
      <c r="H9" s="6"/>
      <c r="I9" s="20"/>
      <c r="J9" s="2"/>
      <c r="K9" s="54"/>
      <c r="L9" s="53"/>
      <c r="M9" s="5"/>
      <c r="N9" s="23"/>
      <c r="O9" s="23"/>
      <c r="P9" s="6"/>
      <c r="Q9" s="63"/>
      <c r="R9" s="64"/>
    </row>
    <row r="10" spans="1:18" x14ac:dyDescent="0.25">
      <c r="A10" s="20">
        <v>7</v>
      </c>
      <c r="B10" s="20"/>
      <c r="C10" s="23"/>
      <c r="D10" s="15"/>
      <c r="E10" s="20"/>
      <c r="F10" s="20"/>
      <c r="G10" s="20"/>
      <c r="H10" s="6"/>
      <c r="I10" s="20"/>
      <c r="J10" s="2"/>
      <c r="K10" s="54"/>
      <c r="L10" s="53"/>
      <c r="M10" s="5"/>
      <c r="N10" s="23"/>
      <c r="O10" s="23"/>
      <c r="P10" s="6"/>
      <c r="Q10" s="63"/>
      <c r="R10" s="64"/>
    </row>
    <row r="11" spans="1:18" x14ac:dyDescent="0.25">
      <c r="A11" s="20">
        <v>8</v>
      </c>
      <c r="B11" s="20"/>
      <c r="C11" s="23"/>
      <c r="D11" s="15"/>
      <c r="E11" s="20"/>
      <c r="F11" s="20"/>
      <c r="G11" s="20"/>
      <c r="H11" s="6"/>
      <c r="I11" s="20"/>
      <c r="J11" s="2"/>
      <c r="K11" s="54"/>
      <c r="L11" s="53"/>
      <c r="M11" s="5"/>
      <c r="N11" s="23"/>
      <c r="O11" s="23"/>
      <c r="P11" s="6"/>
      <c r="Q11" s="63"/>
      <c r="R11" s="64"/>
    </row>
    <row r="12" spans="1:18" x14ac:dyDescent="0.25">
      <c r="A12" s="20">
        <v>9</v>
      </c>
      <c r="B12" s="20"/>
      <c r="C12" s="23"/>
      <c r="D12" s="15"/>
      <c r="E12" s="20"/>
      <c r="F12" s="20"/>
      <c r="G12" s="20"/>
      <c r="H12" s="6"/>
      <c r="I12" s="20"/>
      <c r="J12" s="2"/>
      <c r="K12" s="54"/>
      <c r="L12" s="53"/>
      <c r="M12" s="5"/>
      <c r="N12" s="23"/>
      <c r="O12" s="23"/>
      <c r="P12" s="6"/>
      <c r="Q12" s="63"/>
      <c r="R12" s="64"/>
    </row>
    <row r="13" spans="1:18" x14ac:dyDescent="0.25">
      <c r="A13" s="20">
        <v>10</v>
      </c>
      <c r="B13" s="20"/>
      <c r="C13" s="23"/>
      <c r="D13" s="15"/>
      <c r="E13" s="20"/>
      <c r="F13" s="20"/>
      <c r="G13" s="20"/>
      <c r="H13" s="6"/>
      <c r="I13" s="20"/>
      <c r="J13" s="2"/>
      <c r="K13" s="54"/>
      <c r="L13" s="53"/>
      <c r="M13" s="5"/>
      <c r="N13" s="23"/>
      <c r="O13" s="23"/>
      <c r="P13" s="6"/>
      <c r="Q13" s="63"/>
      <c r="R13" s="64"/>
    </row>
    <row r="14" spans="1:18" x14ac:dyDescent="0.25">
      <c r="A14" s="20">
        <v>11</v>
      </c>
      <c r="B14" s="20"/>
      <c r="C14" s="20"/>
      <c r="D14" s="15"/>
      <c r="E14" s="20"/>
      <c r="F14" s="20"/>
      <c r="G14" s="20"/>
      <c r="H14" s="6"/>
      <c r="I14" s="20"/>
      <c r="J14" s="2"/>
      <c r="K14" s="54"/>
      <c r="L14" s="53"/>
      <c r="M14" s="5"/>
      <c r="N14" s="23"/>
      <c r="O14" s="23"/>
      <c r="P14" s="6"/>
      <c r="Q14" s="63"/>
      <c r="R14" s="64"/>
    </row>
    <row r="15" spans="1:18" x14ac:dyDescent="0.25">
      <c r="A15" s="20">
        <v>12</v>
      </c>
      <c r="B15" s="20"/>
      <c r="C15" s="20"/>
      <c r="D15" s="15"/>
      <c r="E15" s="20"/>
      <c r="F15" s="20"/>
      <c r="G15" s="20"/>
      <c r="H15" s="6"/>
      <c r="I15" s="20"/>
      <c r="J15" s="2"/>
      <c r="K15" s="54"/>
      <c r="L15" s="53"/>
      <c r="M15" s="5"/>
      <c r="N15" s="23"/>
      <c r="O15" s="23"/>
      <c r="P15" s="6"/>
      <c r="Q15" s="63"/>
      <c r="R15" s="64"/>
    </row>
    <row r="16" spans="1:18" x14ac:dyDescent="0.25">
      <c r="A16" s="20">
        <v>13</v>
      </c>
      <c r="B16" s="20"/>
      <c r="C16" s="20"/>
      <c r="D16" s="15"/>
      <c r="E16" s="20"/>
      <c r="F16" s="20"/>
      <c r="G16" s="20"/>
      <c r="H16" s="6"/>
      <c r="I16" s="55"/>
      <c r="J16" s="2"/>
      <c r="K16" s="54"/>
      <c r="L16" s="53"/>
      <c r="M16" s="5"/>
      <c r="N16" s="23"/>
      <c r="O16" s="23"/>
      <c r="P16" s="6"/>
      <c r="Q16" s="63"/>
      <c r="R16" s="64"/>
    </row>
    <row r="17" spans="1:18" x14ac:dyDescent="0.25">
      <c r="A17" s="20">
        <v>14</v>
      </c>
      <c r="B17" s="14"/>
      <c r="C17" s="20"/>
      <c r="D17" s="15"/>
      <c r="E17" s="20"/>
      <c r="F17" s="20"/>
      <c r="G17" s="20"/>
      <c r="H17" s="6"/>
      <c r="I17" s="14"/>
      <c r="J17" s="2"/>
      <c r="K17" s="54"/>
      <c r="L17" s="53"/>
      <c r="M17" s="5"/>
      <c r="N17" s="23"/>
      <c r="O17" s="23"/>
      <c r="P17" s="6"/>
      <c r="Q17" s="63"/>
      <c r="R17" s="64"/>
    </row>
    <row r="18" spans="1:18" x14ac:dyDescent="0.25">
      <c r="A18" s="20">
        <v>15</v>
      </c>
      <c r="B18" s="20"/>
      <c r="C18" s="23"/>
      <c r="D18" s="15"/>
      <c r="E18" s="20"/>
      <c r="F18" s="20"/>
      <c r="G18" s="20"/>
      <c r="H18" s="6"/>
      <c r="I18" s="55"/>
      <c r="J18" s="2"/>
      <c r="K18" s="54"/>
      <c r="L18" s="53"/>
      <c r="M18" s="5"/>
      <c r="N18" s="23"/>
      <c r="O18" s="23"/>
      <c r="P18" s="6"/>
      <c r="Q18" s="63"/>
      <c r="R18" s="64"/>
    </row>
    <row r="19" spans="1:18" x14ac:dyDescent="0.25">
      <c r="A19" s="20">
        <v>16</v>
      </c>
      <c r="B19" s="19"/>
      <c r="C19" s="23"/>
      <c r="D19" s="15"/>
      <c r="E19" s="20"/>
      <c r="F19" s="20"/>
      <c r="G19" s="20"/>
      <c r="H19" s="6"/>
      <c r="I19" s="55"/>
      <c r="J19" s="2"/>
      <c r="K19" s="54"/>
      <c r="L19" s="53"/>
      <c r="M19" s="5"/>
      <c r="N19" s="23"/>
      <c r="O19" s="23"/>
      <c r="P19" s="6"/>
      <c r="Q19" s="63"/>
      <c r="R19" s="64"/>
    </row>
    <row r="20" spans="1:18" x14ac:dyDescent="0.25">
      <c r="A20" s="20">
        <v>17</v>
      </c>
      <c r="B20" s="14"/>
      <c r="C20" s="23"/>
      <c r="D20" s="15"/>
      <c r="E20" s="20"/>
      <c r="F20" s="20"/>
      <c r="G20" s="20"/>
      <c r="H20" s="6"/>
      <c r="I20" s="55"/>
      <c r="J20" s="2"/>
      <c r="K20" s="54"/>
      <c r="L20" s="53"/>
      <c r="M20" s="5"/>
      <c r="N20" s="23"/>
      <c r="O20" s="23"/>
      <c r="P20" s="6"/>
      <c r="Q20" s="63"/>
      <c r="R20" s="64"/>
    </row>
    <row r="21" spans="1:18" x14ac:dyDescent="0.25">
      <c r="A21" s="20">
        <v>18</v>
      </c>
      <c r="B21" s="20"/>
      <c r="C21" s="23"/>
      <c r="D21" s="15"/>
      <c r="E21" s="20"/>
      <c r="F21" s="20"/>
      <c r="G21" s="20"/>
      <c r="H21" s="6"/>
      <c r="I21" s="19"/>
      <c r="J21" s="2"/>
      <c r="K21" s="54"/>
      <c r="L21" s="53"/>
      <c r="M21" s="5"/>
      <c r="N21" s="23"/>
      <c r="O21" s="23"/>
      <c r="P21" s="6"/>
      <c r="Q21" s="63"/>
      <c r="R21" s="64"/>
    </row>
    <row r="22" spans="1:18" x14ac:dyDescent="0.25">
      <c r="A22" s="20">
        <v>19</v>
      </c>
      <c r="B22" s="20"/>
      <c r="C22" s="23"/>
      <c r="D22" s="15"/>
      <c r="E22" s="20"/>
      <c r="F22" s="20"/>
      <c r="G22" s="20"/>
      <c r="H22" s="6"/>
      <c r="I22" s="19"/>
      <c r="J22" s="2"/>
      <c r="K22" s="54"/>
      <c r="L22" s="53"/>
      <c r="M22" s="5"/>
      <c r="N22" s="23"/>
      <c r="O22" s="23"/>
      <c r="P22" s="6"/>
      <c r="Q22" s="63"/>
      <c r="R22" s="64"/>
    </row>
    <row r="23" spans="1:18" x14ac:dyDescent="0.25">
      <c r="A23" s="20">
        <v>20</v>
      </c>
      <c r="B23" s="20"/>
      <c r="C23" s="23"/>
      <c r="D23" s="15"/>
      <c r="E23" s="20"/>
      <c r="F23" s="20"/>
      <c r="G23" s="20"/>
      <c r="H23" s="6"/>
      <c r="I23" s="19"/>
      <c r="J23" s="2"/>
      <c r="K23" s="54"/>
      <c r="L23" s="53"/>
      <c r="M23" s="5"/>
      <c r="N23" s="23"/>
      <c r="O23" s="23"/>
      <c r="P23" s="6"/>
      <c r="Q23" s="63"/>
      <c r="R23" s="64"/>
    </row>
    <row r="24" spans="1:18" x14ac:dyDescent="0.25">
      <c r="A24" s="20">
        <v>21</v>
      </c>
      <c r="B24" s="20"/>
      <c r="C24" s="23"/>
      <c r="D24" s="15"/>
      <c r="E24" s="20"/>
      <c r="F24" s="20"/>
      <c r="G24" s="20"/>
      <c r="H24" s="6"/>
      <c r="I24" s="55"/>
      <c r="J24" s="2"/>
      <c r="K24" s="54"/>
      <c r="L24" s="53"/>
      <c r="M24" s="5"/>
      <c r="N24" s="23"/>
      <c r="O24" s="23"/>
      <c r="P24" s="6"/>
      <c r="Q24" s="63"/>
      <c r="R24" s="64"/>
    </row>
    <row r="25" spans="1:18" x14ac:dyDescent="0.25">
      <c r="A25" s="20">
        <v>22</v>
      </c>
      <c r="B25" s="14"/>
      <c r="C25" s="23"/>
      <c r="D25" s="15"/>
      <c r="E25" s="20"/>
      <c r="F25" s="20"/>
      <c r="G25" s="20"/>
      <c r="H25" s="6"/>
      <c r="I25" s="19"/>
      <c r="J25" s="2"/>
      <c r="K25" s="54"/>
      <c r="L25" s="53"/>
      <c r="M25" s="5"/>
      <c r="N25" s="23"/>
      <c r="O25" s="23"/>
      <c r="P25" s="6"/>
      <c r="Q25" s="63"/>
      <c r="R25" s="64"/>
    </row>
    <row r="26" spans="1:18" x14ac:dyDescent="0.25">
      <c r="A26" s="12"/>
      <c r="B26" s="12" t="s">
        <v>45</v>
      </c>
      <c r="C26" s="12"/>
      <c r="D26" s="24"/>
      <c r="E26" s="12"/>
      <c r="F26" s="12"/>
      <c r="G26" s="12"/>
      <c r="H26" s="13"/>
      <c r="I26" s="12"/>
      <c r="J26" s="2"/>
      <c r="K26" s="54"/>
      <c r="L26" s="53"/>
      <c r="M26" s="5"/>
      <c r="N26" s="12"/>
      <c r="O26" s="12"/>
      <c r="P26" s="13"/>
      <c r="Q26" s="70"/>
      <c r="R26" s="71"/>
    </row>
    <row r="27" spans="1:18" x14ac:dyDescent="0.25">
      <c r="A27" s="20"/>
      <c r="B27" s="14"/>
      <c r="C27" s="23"/>
      <c r="D27" s="15"/>
      <c r="E27" s="20"/>
      <c r="F27" s="20"/>
      <c r="G27" s="20"/>
      <c r="H27" s="6"/>
      <c r="I27" s="6"/>
      <c r="J27" s="2"/>
      <c r="K27" s="54"/>
      <c r="L27" s="53"/>
      <c r="M27" s="5"/>
      <c r="N27" s="23"/>
      <c r="O27" s="23"/>
      <c r="P27" s="6"/>
      <c r="Q27" s="63"/>
      <c r="R27" s="64"/>
    </row>
    <row r="30" spans="1:18" x14ac:dyDescent="0.25">
      <c r="B30" s="12" t="s">
        <v>17</v>
      </c>
      <c r="C30" s="13">
        <f ca="1">SUM(TODAY())</f>
        <v>45403</v>
      </c>
      <c r="D30" s="9"/>
      <c r="E30" s="9"/>
      <c r="F30" s="9"/>
      <c r="G30" s="9"/>
      <c r="I30" s="14" t="s">
        <v>16</v>
      </c>
      <c r="J30" s="2">
        <f>SUM(J4:J27)</f>
        <v>0</v>
      </c>
      <c r="K30" s="54">
        <f>SUM(K4:K27)</f>
        <v>0</v>
      </c>
      <c r="L30" s="53">
        <f>SUM(L4:L27)</f>
        <v>0</v>
      </c>
      <c r="M30" s="5">
        <f>SUM(M4:M27)</f>
        <v>0</v>
      </c>
      <c r="O30" s="2" t="s">
        <v>20</v>
      </c>
      <c r="P30" s="60" t="s">
        <v>30</v>
      </c>
      <c r="Q30" s="60"/>
    </row>
    <row r="31" spans="1:18" x14ac:dyDescent="0.25">
      <c r="B31" s="12" t="s">
        <v>18</v>
      </c>
      <c r="C31" s="13">
        <f ca="1">SUM(C30+182)</f>
        <v>45585</v>
      </c>
      <c r="I31" s="14" t="s">
        <v>27</v>
      </c>
      <c r="J31" s="60">
        <f>COUNT(A4:A27)</f>
        <v>22</v>
      </c>
      <c r="K31" s="60"/>
      <c r="L31" s="60"/>
      <c r="M31" s="60"/>
      <c r="O31" s="3" t="s">
        <v>28</v>
      </c>
      <c r="P31" s="60" t="s">
        <v>31</v>
      </c>
      <c r="Q31" s="60"/>
    </row>
    <row r="32" spans="1:18" x14ac:dyDescent="0.25">
      <c r="I32" s="14" t="s">
        <v>22</v>
      </c>
      <c r="J32" s="60">
        <f>SUM(F4:G27)</f>
        <v>0</v>
      </c>
      <c r="K32" s="60"/>
      <c r="L32" s="60"/>
      <c r="M32" s="60"/>
      <c r="O32" s="4" t="s">
        <v>29</v>
      </c>
      <c r="P32" s="60" t="s">
        <v>32</v>
      </c>
      <c r="Q32" s="60"/>
    </row>
    <row r="33" spans="3:17" x14ac:dyDescent="0.25">
      <c r="C33" s="5" t="s">
        <v>26</v>
      </c>
      <c r="O33" s="4" t="s">
        <v>21</v>
      </c>
      <c r="P33" s="60" t="s">
        <v>33</v>
      </c>
      <c r="Q33" s="60"/>
    </row>
    <row r="34" spans="3:17" x14ac:dyDescent="0.25">
      <c r="I34" s="4" t="s">
        <v>13</v>
      </c>
      <c r="J34" s="14">
        <f>COUNTIF(N4:N27,I34)</f>
        <v>0</v>
      </c>
      <c r="K34" s="18">
        <f>SUM((J34/J31)*100)</f>
        <v>0</v>
      </c>
      <c r="L34" s="17" t="s">
        <v>25</v>
      </c>
    </row>
    <row r="35" spans="3:17" x14ac:dyDescent="0.25">
      <c r="I35" s="2" t="s">
        <v>7</v>
      </c>
      <c r="J35" s="14">
        <f>COUNTIF(N4:N27,I35)</f>
        <v>0</v>
      </c>
      <c r="K35" s="18">
        <f>SUM(J35/J31*100)</f>
        <v>0</v>
      </c>
      <c r="L35" s="17" t="s">
        <v>25</v>
      </c>
    </row>
    <row r="36" spans="3:17" x14ac:dyDescent="0.25">
      <c r="I36" s="3" t="s">
        <v>24</v>
      </c>
      <c r="J36" s="14">
        <f>COUNTIF(N4:N27,I36)</f>
        <v>0</v>
      </c>
      <c r="K36" s="18">
        <f>SUM(J36/J31*100)</f>
        <v>0</v>
      </c>
      <c r="L36" s="17" t="s">
        <v>25</v>
      </c>
    </row>
    <row r="37" spans="3:17" x14ac:dyDescent="0.25">
      <c r="K37" s="18">
        <f>SUM(K34:K36)</f>
        <v>0</v>
      </c>
      <c r="L37" s="17" t="s">
        <v>25</v>
      </c>
    </row>
    <row r="39" spans="3:17" x14ac:dyDescent="0.25">
      <c r="I39" s="2" t="s">
        <v>20</v>
      </c>
      <c r="J39" s="16">
        <f>COUNTIF(O4:O27,I39)</f>
        <v>0</v>
      </c>
      <c r="K39" s="18">
        <f>SUM((J39/J31)*100)</f>
        <v>0</v>
      </c>
      <c r="L39" s="17" t="s">
        <v>25</v>
      </c>
    </row>
    <row r="40" spans="3:17" x14ac:dyDescent="0.25">
      <c r="I40" s="3" t="s">
        <v>28</v>
      </c>
      <c r="J40" s="16">
        <f>COUNTIF(O4:O27,I40)</f>
        <v>0</v>
      </c>
      <c r="K40" s="18">
        <f>SUM((J40/J31)*100)</f>
        <v>0</v>
      </c>
      <c r="L40" s="17" t="s">
        <v>25</v>
      </c>
    </row>
    <row r="41" spans="3:17" x14ac:dyDescent="0.25">
      <c r="I41" s="4" t="s">
        <v>29</v>
      </c>
      <c r="J41" s="16">
        <f>COUNTIF(O4:O27,I41)</f>
        <v>0</v>
      </c>
      <c r="K41" s="18">
        <f>SUM((J41/J31)*100)</f>
        <v>0</v>
      </c>
      <c r="L41" s="17" t="s">
        <v>25</v>
      </c>
    </row>
    <row r="42" spans="3:17" x14ac:dyDescent="0.25">
      <c r="I42" s="4" t="s">
        <v>21</v>
      </c>
      <c r="J42" s="16">
        <f>COUNTIF(O4:O27,I42)</f>
        <v>0</v>
      </c>
      <c r="K42" s="18">
        <f>SUM((J42/J31)*100)</f>
        <v>0</v>
      </c>
      <c r="L42" s="17" t="s">
        <v>25</v>
      </c>
    </row>
    <row r="43" spans="3:17" x14ac:dyDescent="0.25">
      <c r="K43" s="18">
        <f>SUM(K39:K42)</f>
        <v>0</v>
      </c>
      <c r="L43" s="17" t="s">
        <v>25</v>
      </c>
    </row>
  </sheetData>
  <mergeCells count="40">
    <mergeCell ref="P32:Q32"/>
    <mergeCell ref="Q9:R9"/>
    <mergeCell ref="Q11:R11"/>
    <mergeCell ref="Q27:R27"/>
    <mergeCell ref="Q5:R5"/>
    <mergeCell ref="Q22:R22"/>
    <mergeCell ref="Q19:R19"/>
    <mergeCell ref="Q8:R8"/>
    <mergeCell ref="P30:Q30"/>
    <mergeCell ref="Q23:R23"/>
    <mergeCell ref="Q24:R24"/>
    <mergeCell ref="Q10:R10"/>
    <mergeCell ref="Q12:R12"/>
    <mergeCell ref="Q26:R26"/>
    <mergeCell ref="Q13:R13"/>
    <mergeCell ref="Q14:R14"/>
    <mergeCell ref="J31:M31"/>
    <mergeCell ref="O2:O3"/>
    <mergeCell ref="E2:E3"/>
    <mergeCell ref="F2:G2"/>
    <mergeCell ref="P31:Q31"/>
    <mergeCell ref="Q15:R15"/>
    <mergeCell ref="Q17:R17"/>
    <mergeCell ref="Q16:R16"/>
    <mergeCell ref="P33:Q33"/>
    <mergeCell ref="A2:A3"/>
    <mergeCell ref="H2:N2"/>
    <mergeCell ref="C2:C3"/>
    <mergeCell ref="B2:B3"/>
    <mergeCell ref="Q7:R7"/>
    <mergeCell ref="Q6:R6"/>
    <mergeCell ref="Q20:R20"/>
    <mergeCell ref="Q4:R4"/>
    <mergeCell ref="Q18:R18"/>
    <mergeCell ref="Q21:R21"/>
    <mergeCell ref="Q25:R25"/>
    <mergeCell ref="Q2:R3"/>
    <mergeCell ref="P2:P3"/>
    <mergeCell ref="D2:D3"/>
    <mergeCell ref="J32:M32"/>
  </mergeCells>
  <conditionalFormatting sqref="K34:K36">
    <cfRule type="dataBar" priority="165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{8286A37B-9D5A-43AA-8B01-9167A2A3CAA6}</x14:id>
        </ext>
      </extLst>
    </cfRule>
  </conditionalFormatting>
  <conditionalFormatting sqref="K39:K42">
    <cfRule type="dataBar" priority="14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{A2152662-6B6D-40FA-B995-C0E92C968FB0}</x14:id>
        </ext>
      </extLst>
    </cfRule>
  </conditionalFormatting>
  <conditionalFormatting sqref="J4:M15 J21:M23 J25:M27 J17:M17">
    <cfRule type="containsBlanks" dxfId="57" priority="85">
      <formula>LEN(TRIM(J4))=0</formula>
    </cfRule>
  </conditionalFormatting>
  <conditionalFormatting sqref="P4:P27">
    <cfRule type="containsBlanks" priority="196" stopIfTrue="1">
      <formula>LEN(TRIM(P4))=0</formula>
    </cfRule>
    <cfRule type="cellIs" dxfId="56" priority="197" operator="lessThan">
      <formula>$C$30</formula>
    </cfRule>
    <cfRule type="cellIs" dxfId="55" priority="198" operator="between">
      <formula>$C$30</formula>
      <formula>$C$31</formula>
    </cfRule>
    <cfRule type="cellIs" dxfId="54" priority="199" operator="greaterThan">
      <formula>$C$31</formula>
    </cfRule>
  </conditionalFormatting>
  <conditionalFormatting sqref="J16:M16">
    <cfRule type="containsBlanks" dxfId="53" priority="25">
      <formula>LEN(TRIM(J16))=0</formula>
    </cfRule>
  </conditionalFormatting>
  <conditionalFormatting sqref="J24:M24">
    <cfRule type="containsBlanks" dxfId="52" priority="13">
      <formula>LEN(TRIM(J24))=0</formula>
    </cfRule>
  </conditionalFormatting>
  <conditionalFormatting sqref="J18:M20">
    <cfRule type="containsBlanks" dxfId="51" priority="1">
      <formula>LEN(TRIM(J18))=0</formula>
    </cfRule>
  </conditionalFormatting>
  <pageMargins left="0.7" right="0.7" top="0.75" bottom="0.75" header="0.3" footer="0.3"/>
  <pageSetup paperSize="9" orientation="portrait" horizontalDpi="0" verticalDpi="0" r:id="rId1"/>
  <headerFooter>
    <oddFooter>&amp;C_x000D_&amp;1#&amp;"Calibri"&amp;9&amp;K000000 Internal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286A37B-9D5A-43AA-8B01-9167A2A3CAA6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K34:K36</xm:sqref>
        </x14:conditionalFormatting>
        <x14:conditionalFormatting xmlns:xm="http://schemas.microsoft.com/office/excel/2006/main">
          <x14:cfRule type="dataBar" id="{A2152662-6B6D-40FA-B995-C0E92C968FB0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K39:K42</xm:sqref>
        </x14:conditionalFormatting>
        <x14:conditionalFormatting xmlns:xm="http://schemas.microsoft.com/office/excel/2006/main">
          <x14:cfRule type="containsText" priority="206" operator="containsText" id="{31DAB3D9-37EE-483F-86A5-49DC45687BC5}">
            <xm:f>NOT(ISERROR(SEARCH($I$36,N4)))</xm:f>
            <xm:f>$I$36</xm:f>
            <x14:dxf>
              <fill>
                <patternFill>
                  <bgColor rgb="FFFFC000"/>
                </patternFill>
              </fill>
            </x14:dxf>
          </x14:cfRule>
          <x14:cfRule type="containsText" priority="207" operator="containsText" id="{72F96A96-2C4C-4140-94F7-1ECCF41636CE}">
            <xm:f>NOT(ISERROR(SEARCH($I$35,N4)))</xm:f>
            <xm:f>$I$35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14:cfRule type="containsText" priority="208" operator="containsText" id="{7C17FAAE-C033-4BEB-9079-A259760A49EF}">
            <xm:f>NOT(ISERROR(SEARCH($I$34,N4)))</xm:f>
            <xm:f>$I$34</xm:f>
            <x14:dxf>
              <fill>
                <patternFill>
                  <bgColor rgb="FF92D050"/>
                </patternFill>
              </fill>
            </x14:dxf>
          </x14:cfRule>
          <xm:sqref>N4:N15 N21:N23 N25:N27 N17</xm:sqref>
        </x14:conditionalFormatting>
        <x14:conditionalFormatting xmlns:xm="http://schemas.microsoft.com/office/excel/2006/main">
          <x14:cfRule type="containsText" priority="212" operator="containsText" id="{12E08C58-CACD-4EB4-B864-BF41A834A86F}">
            <xm:f>NOT(ISERROR(SEARCH($O$33,O4)))</xm:f>
            <xm:f>$O$33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14:cfRule type="containsText" priority="213" operator="containsText" id="{AB71AF51-C930-49BA-86AC-0DC95BCEA9D8}">
            <xm:f>NOT(ISERROR(SEARCH($O$32,O4)))</xm:f>
            <xm:f>$O$32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14:cfRule type="containsText" priority="214" operator="containsText" id="{CF36BE62-36A2-4177-9D53-F05040E14C78}">
            <xm:f>NOT(ISERROR(SEARCH($O$31,O4)))</xm:f>
            <xm:f>$O$31</xm:f>
            <x14:dxf>
              <fill>
                <patternFill>
                  <bgColor rgb="FFFFC000"/>
                </patternFill>
              </fill>
            </x14:dxf>
          </x14:cfRule>
          <x14:cfRule type="containsText" priority="215" operator="containsText" id="{34F10F7D-BC3C-43B2-9DE4-78FB6BC97B7F}">
            <xm:f>NOT(ISERROR(SEARCH($O$30,O4)))</xm:f>
            <xm:f>$O$30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O4:O15 O21:O23 O25:O27 O17</xm:sqref>
        </x14:conditionalFormatting>
        <x14:conditionalFormatting xmlns:xm="http://schemas.microsoft.com/office/excel/2006/main">
          <x14:cfRule type="containsText" priority="30" operator="containsText" id="{6C280EA1-438F-4CE9-8F15-09615BF164C4}">
            <xm:f>NOT(ISERROR(SEARCH($I$36,N16)))</xm:f>
            <xm:f>$I$36</xm:f>
            <x14:dxf>
              <fill>
                <patternFill>
                  <bgColor rgb="FFFFC000"/>
                </patternFill>
              </fill>
            </x14:dxf>
          </x14:cfRule>
          <x14:cfRule type="containsText" priority="31" operator="containsText" id="{26B4D782-BD97-4322-BF07-C4AAA28A16B7}">
            <xm:f>NOT(ISERROR(SEARCH($I$35,N16)))</xm:f>
            <xm:f>$I$35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14:cfRule type="containsText" priority="32" operator="containsText" id="{8DFA3466-E5DD-4F05-98F8-A1464CEE43F3}">
            <xm:f>NOT(ISERROR(SEARCH($I$34,N16)))</xm:f>
            <xm:f>$I$34</xm:f>
            <x14:dxf>
              <fill>
                <patternFill>
                  <bgColor rgb="FF92D050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containsText" priority="33" operator="containsText" id="{8AE46A9E-C34E-4EF4-B7DC-B1FBB02F836C}">
            <xm:f>NOT(ISERROR(SEARCH($O$33,O16)))</xm:f>
            <xm:f>$O$33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14:cfRule type="containsText" priority="34" operator="containsText" id="{B88555EF-C97D-4ACB-98AE-EFCF1E71CAE6}">
            <xm:f>NOT(ISERROR(SEARCH($O$32,O16)))</xm:f>
            <xm:f>$O$32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14:cfRule type="containsText" priority="35" operator="containsText" id="{99B04DAA-E5B4-414C-9EAF-A844D05E8F92}">
            <xm:f>NOT(ISERROR(SEARCH($O$31,O16)))</xm:f>
            <xm:f>$O$31</xm:f>
            <x14:dxf>
              <fill>
                <patternFill>
                  <bgColor rgb="FFFFC000"/>
                </patternFill>
              </fill>
            </x14:dxf>
          </x14:cfRule>
          <x14:cfRule type="containsText" priority="36" operator="containsText" id="{6695A316-7E2A-4EC4-8399-E16641313EE3}">
            <xm:f>NOT(ISERROR(SEARCH($O$30,O16)))</xm:f>
            <xm:f>$O$30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containsText" priority="18" operator="containsText" id="{32E75620-9061-4ACC-8CA7-668D2EDEB81D}">
            <xm:f>NOT(ISERROR(SEARCH($I$36,N24)))</xm:f>
            <xm:f>$I$36</xm:f>
            <x14:dxf>
              <fill>
                <patternFill>
                  <bgColor rgb="FFFFC000"/>
                </patternFill>
              </fill>
            </x14:dxf>
          </x14:cfRule>
          <x14:cfRule type="containsText" priority="19" operator="containsText" id="{6DD04129-4EF4-4914-9BEB-3FD1886FF7CE}">
            <xm:f>NOT(ISERROR(SEARCH($I$35,N24)))</xm:f>
            <xm:f>$I$35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14:cfRule type="containsText" priority="20" operator="containsText" id="{CBB650B9-F065-4997-BEA3-1B4112B98F7C}">
            <xm:f>NOT(ISERROR(SEARCH($I$34,N24)))</xm:f>
            <xm:f>$I$34</xm:f>
            <x14:dxf>
              <fill>
                <patternFill>
                  <bgColor rgb="FF92D050"/>
                </patternFill>
              </fill>
            </x14:dxf>
          </x14:cfRule>
          <xm:sqref>N24</xm:sqref>
        </x14:conditionalFormatting>
        <x14:conditionalFormatting xmlns:xm="http://schemas.microsoft.com/office/excel/2006/main">
          <x14:cfRule type="containsText" priority="21" operator="containsText" id="{AD8A95CA-D637-423B-A826-BAA273B0DA44}">
            <xm:f>NOT(ISERROR(SEARCH($O$33,O24)))</xm:f>
            <xm:f>$O$33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14:cfRule type="containsText" priority="22" operator="containsText" id="{AFB5901C-37C0-43D5-A522-910EE664A9B6}">
            <xm:f>NOT(ISERROR(SEARCH($O$32,O24)))</xm:f>
            <xm:f>$O$32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14:cfRule type="containsText" priority="23" operator="containsText" id="{B5704B61-AB83-4F28-A9E1-1A738244CCEF}">
            <xm:f>NOT(ISERROR(SEARCH($O$31,O24)))</xm:f>
            <xm:f>$O$31</xm:f>
            <x14:dxf>
              <fill>
                <patternFill>
                  <bgColor rgb="FFFFC000"/>
                </patternFill>
              </fill>
            </x14:dxf>
          </x14:cfRule>
          <x14:cfRule type="containsText" priority="24" operator="containsText" id="{EB8A67F0-73BB-4556-BFD0-F5F019796276}">
            <xm:f>NOT(ISERROR(SEARCH($O$30,O24)))</xm:f>
            <xm:f>$O$30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O24</xm:sqref>
        </x14:conditionalFormatting>
        <x14:conditionalFormatting xmlns:xm="http://schemas.microsoft.com/office/excel/2006/main">
          <x14:cfRule type="containsText" priority="6" operator="containsText" id="{04BD80E0-8A20-4E96-A0A1-7332BF68FE49}">
            <xm:f>NOT(ISERROR(SEARCH($I$36,N18)))</xm:f>
            <xm:f>$I$36</xm:f>
            <x14:dxf>
              <fill>
                <patternFill>
                  <bgColor rgb="FFFFC000"/>
                </patternFill>
              </fill>
            </x14:dxf>
          </x14:cfRule>
          <x14:cfRule type="containsText" priority="7" operator="containsText" id="{8123AF99-1FF2-4C5A-8CDD-6BFBD8554062}">
            <xm:f>NOT(ISERROR(SEARCH($I$35,N18)))</xm:f>
            <xm:f>$I$35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14:cfRule type="containsText" priority="8" operator="containsText" id="{ABB40CA2-ED89-4615-9793-0A6C46E27A8C}">
            <xm:f>NOT(ISERROR(SEARCH($I$34,N18)))</xm:f>
            <xm:f>$I$34</xm:f>
            <x14:dxf>
              <fill>
                <patternFill>
                  <bgColor rgb="FF92D050"/>
                </patternFill>
              </fill>
            </x14:dxf>
          </x14:cfRule>
          <xm:sqref>N18:N20</xm:sqref>
        </x14:conditionalFormatting>
        <x14:conditionalFormatting xmlns:xm="http://schemas.microsoft.com/office/excel/2006/main">
          <x14:cfRule type="containsText" priority="9" operator="containsText" id="{D3D34187-C02C-4679-ADE4-F96CE0F0A226}">
            <xm:f>NOT(ISERROR(SEARCH($O$33,O18)))</xm:f>
            <xm:f>$O$33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14:cfRule type="containsText" priority="10" operator="containsText" id="{71B0F7E8-46BD-4C6B-B7F1-5E36BF0E8CD8}">
            <xm:f>NOT(ISERROR(SEARCH($O$32,O18)))</xm:f>
            <xm:f>$O$32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14:cfRule type="containsText" priority="11" operator="containsText" id="{0DB5AB76-CC11-41A7-B74D-ACB112DB0F76}">
            <xm:f>NOT(ISERROR(SEARCH($O$31,O18)))</xm:f>
            <xm:f>$O$31</xm:f>
            <x14:dxf>
              <fill>
                <patternFill>
                  <bgColor rgb="FFFFC000"/>
                </patternFill>
              </fill>
            </x14:dxf>
          </x14:cfRule>
          <x14:cfRule type="containsText" priority="12" operator="containsText" id="{0AE1BAC1-2B1E-46AF-8280-F108B5554741}">
            <xm:f>NOT(ISERROR(SEARCH($O$30,O18)))</xm:f>
            <xm:f>$O$30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O18:O20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6B230-E845-4DD9-9B91-F37249A7E4A3}">
  <dimension ref="A2:J54"/>
  <sheetViews>
    <sheetView topLeftCell="A13" workbookViewId="0">
      <selection activeCell="M24" sqref="M24"/>
    </sheetView>
  </sheetViews>
  <sheetFormatPr defaultColWidth="9.140625" defaultRowHeight="15" x14ac:dyDescent="0.25"/>
  <cols>
    <col min="1" max="1" width="9.140625" style="26"/>
    <col min="2" max="2" width="12.42578125" style="26" customWidth="1"/>
    <col min="3" max="3" width="21.42578125" style="26" customWidth="1"/>
    <col min="4" max="4" width="14.42578125" style="30" customWidth="1"/>
    <col min="5" max="5" width="40.28515625" style="30" customWidth="1"/>
    <col min="6" max="6" width="25.85546875" style="30" customWidth="1"/>
    <col min="7" max="8" width="10.42578125" style="26" customWidth="1"/>
    <col min="9" max="9" width="19.5703125" style="30" customWidth="1"/>
    <col min="10" max="10" width="38.140625" style="30" customWidth="1"/>
    <col min="11" max="16384" width="9.140625" style="30"/>
  </cols>
  <sheetData>
    <row r="2" spans="1:10" ht="15" customHeight="1" x14ac:dyDescent="0.25">
      <c r="A2" s="74" t="s">
        <v>72</v>
      </c>
      <c r="B2" s="74"/>
      <c r="C2" s="74"/>
      <c r="D2" s="74"/>
      <c r="E2" s="74"/>
      <c r="F2" s="25"/>
      <c r="H2" s="27" t="s">
        <v>47</v>
      </c>
      <c r="I2" s="28" t="s">
        <v>48</v>
      </c>
      <c r="J2" s="29" t="s">
        <v>49</v>
      </c>
    </row>
    <row r="3" spans="1:10" ht="15" customHeight="1" x14ac:dyDescent="0.25">
      <c r="A3" s="74"/>
      <c r="B3" s="74"/>
      <c r="C3" s="74"/>
      <c r="D3" s="74"/>
      <c r="E3" s="74"/>
      <c r="F3" s="25"/>
      <c r="H3" s="27" t="s">
        <v>47</v>
      </c>
      <c r="I3" s="31" t="s">
        <v>50</v>
      </c>
      <c r="J3" s="29" t="s">
        <v>51</v>
      </c>
    </row>
    <row r="4" spans="1:10" x14ac:dyDescent="0.25">
      <c r="A4" s="74"/>
      <c r="B4" s="74"/>
      <c r="C4" s="74"/>
      <c r="D4" s="74"/>
      <c r="E4" s="74"/>
      <c r="H4" s="27" t="s">
        <v>47</v>
      </c>
      <c r="I4" s="32" t="s">
        <v>52</v>
      </c>
      <c r="J4" s="29" t="s">
        <v>53</v>
      </c>
    </row>
    <row r="5" spans="1:10" x14ac:dyDescent="0.25">
      <c r="A5" s="74"/>
      <c r="B5" s="74"/>
      <c r="C5" s="74"/>
      <c r="D5" s="74"/>
      <c r="E5" s="74"/>
      <c r="H5" s="27" t="s">
        <v>47</v>
      </c>
      <c r="I5" s="33" t="s">
        <v>54</v>
      </c>
      <c r="J5" s="29" t="s">
        <v>55</v>
      </c>
    </row>
    <row r="7" spans="1:10" ht="30" x14ac:dyDescent="0.25">
      <c r="A7" s="34" t="s">
        <v>56</v>
      </c>
      <c r="B7" s="34" t="s">
        <v>73</v>
      </c>
      <c r="C7" s="34" t="s">
        <v>57</v>
      </c>
      <c r="D7" s="34" t="s">
        <v>58</v>
      </c>
      <c r="E7" s="75" t="s">
        <v>59</v>
      </c>
      <c r="F7" s="76"/>
      <c r="G7" s="35" t="s">
        <v>60</v>
      </c>
      <c r="H7" s="35" t="s">
        <v>103</v>
      </c>
      <c r="I7" s="35" t="s">
        <v>47</v>
      </c>
      <c r="J7" s="34" t="s">
        <v>8</v>
      </c>
    </row>
    <row r="8" spans="1:10" x14ac:dyDescent="0.25">
      <c r="A8" s="36">
        <v>1</v>
      </c>
      <c r="B8" s="50">
        <v>42994</v>
      </c>
      <c r="C8" s="36" t="s">
        <v>74</v>
      </c>
      <c r="D8" s="36"/>
      <c r="E8" s="72" t="s">
        <v>75</v>
      </c>
      <c r="F8" s="73"/>
      <c r="G8" s="36" t="s">
        <v>66</v>
      </c>
      <c r="H8" s="36" t="s">
        <v>46</v>
      </c>
      <c r="I8" s="36" t="s">
        <v>48</v>
      </c>
      <c r="J8" s="37"/>
    </row>
    <row r="9" spans="1:10" x14ac:dyDescent="0.25">
      <c r="A9" s="36">
        <v>2</v>
      </c>
      <c r="B9" s="50">
        <v>42994</v>
      </c>
      <c r="C9" s="36" t="s">
        <v>36</v>
      </c>
      <c r="D9" s="36" t="s">
        <v>76</v>
      </c>
      <c r="E9" s="72" t="s">
        <v>77</v>
      </c>
      <c r="F9" s="73"/>
      <c r="G9" s="36" t="s">
        <v>3</v>
      </c>
      <c r="H9" s="36" t="s">
        <v>46</v>
      </c>
      <c r="I9" s="36" t="s">
        <v>48</v>
      </c>
      <c r="J9" s="37"/>
    </row>
    <row r="10" spans="1:10" x14ac:dyDescent="0.25">
      <c r="A10" s="36">
        <v>3</v>
      </c>
      <c r="B10" s="50">
        <v>42994</v>
      </c>
      <c r="C10" s="36" t="s">
        <v>36</v>
      </c>
      <c r="D10" s="36"/>
      <c r="E10" s="72" t="s">
        <v>78</v>
      </c>
      <c r="F10" s="73"/>
      <c r="G10" s="36" t="s">
        <v>3</v>
      </c>
      <c r="H10" s="36" t="s">
        <v>46</v>
      </c>
      <c r="I10" s="36" t="s">
        <v>48</v>
      </c>
      <c r="J10" s="37"/>
    </row>
    <row r="11" spans="1:10" x14ac:dyDescent="0.25">
      <c r="A11" s="36">
        <v>4</v>
      </c>
      <c r="B11" s="50">
        <v>42994</v>
      </c>
      <c r="C11" s="36" t="s">
        <v>81</v>
      </c>
      <c r="D11" s="36"/>
      <c r="E11" s="72" t="s">
        <v>79</v>
      </c>
      <c r="F11" s="73"/>
      <c r="G11" s="36" t="s">
        <v>3</v>
      </c>
      <c r="H11" s="36" t="s">
        <v>46</v>
      </c>
      <c r="I11" s="36" t="s">
        <v>48</v>
      </c>
      <c r="J11" s="37"/>
    </row>
    <row r="12" spans="1:10" x14ac:dyDescent="0.25">
      <c r="A12" s="36">
        <v>5</v>
      </c>
      <c r="B12" s="50">
        <v>42994</v>
      </c>
      <c r="C12" s="36" t="s">
        <v>81</v>
      </c>
      <c r="D12" s="36"/>
      <c r="E12" s="72" t="s">
        <v>80</v>
      </c>
      <c r="F12" s="73"/>
      <c r="G12" s="36" t="s">
        <v>3</v>
      </c>
      <c r="H12" s="36" t="s">
        <v>46</v>
      </c>
      <c r="I12" s="36" t="s">
        <v>48</v>
      </c>
      <c r="J12" s="37"/>
    </row>
    <row r="13" spans="1:10" x14ac:dyDescent="0.25">
      <c r="A13" s="36">
        <v>6</v>
      </c>
      <c r="B13" s="50">
        <v>42994</v>
      </c>
      <c r="C13" s="36" t="s">
        <v>74</v>
      </c>
      <c r="D13" s="36" t="s">
        <v>82</v>
      </c>
      <c r="E13" s="72" t="s">
        <v>83</v>
      </c>
      <c r="F13" s="73"/>
      <c r="G13" s="36" t="s">
        <v>66</v>
      </c>
      <c r="H13" s="36" t="s">
        <v>46</v>
      </c>
      <c r="I13" s="36" t="s">
        <v>48</v>
      </c>
      <c r="J13" s="37"/>
    </row>
    <row r="14" spans="1:10" x14ac:dyDescent="0.25">
      <c r="A14" s="36">
        <v>7</v>
      </c>
      <c r="B14" s="50">
        <v>42994</v>
      </c>
      <c r="C14" s="36" t="s">
        <v>89</v>
      </c>
      <c r="D14" s="36"/>
      <c r="E14" s="72" t="s">
        <v>84</v>
      </c>
      <c r="F14" s="73"/>
      <c r="G14" s="36" t="s">
        <v>3</v>
      </c>
      <c r="H14" s="36" t="s">
        <v>46</v>
      </c>
      <c r="I14" s="36" t="s">
        <v>48</v>
      </c>
      <c r="J14" s="37"/>
    </row>
    <row r="15" spans="1:10" x14ac:dyDescent="0.25">
      <c r="A15" s="36">
        <v>8</v>
      </c>
      <c r="B15" s="50">
        <v>42994</v>
      </c>
      <c r="C15" s="36" t="s">
        <v>15</v>
      </c>
      <c r="D15" s="36"/>
      <c r="E15" s="72" t="s">
        <v>84</v>
      </c>
      <c r="F15" s="73"/>
      <c r="G15" s="36" t="s">
        <v>3</v>
      </c>
      <c r="H15" s="36" t="s">
        <v>46</v>
      </c>
      <c r="I15" s="36" t="s">
        <v>48</v>
      </c>
      <c r="J15" s="37"/>
    </row>
    <row r="16" spans="1:10" x14ac:dyDescent="0.25">
      <c r="A16" s="36">
        <v>9</v>
      </c>
      <c r="B16" s="50">
        <v>42994</v>
      </c>
      <c r="C16" s="36" t="s">
        <v>85</v>
      </c>
      <c r="D16" s="36" t="s">
        <v>86</v>
      </c>
      <c r="E16" s="72" t="s">
        <v>87</v>
      </c>
      <c r="F16" s="73"/>
      <c r="G16" s="36" t="s">
        <v>66</v>
      </c>
      <c r="H16" s="36" t="s">
        <v>46</v>
      </c>
      <c r="I16" s="36" t="s">
        <v>48</v>
      </c>
      <c r="J16" s="37"/>
    </row>
    <row r="17" spans="1:10" x14ac:dyDescent="0.25">
      <c r="A17" s="36">
        <v>10</v>
      </c>
      <c r="B17" s="50">
        <v>43376</v>
      </c>
      <c r="C17" s="36" t="s">
        <v>74</v>
      </c>
      <c r="D17" s="36"/>
      <c r="E17" s="72" t="s">
        <v>88</v>
      </c>
      <c r="F17" s="73"/>
      <c r="G17" s="36" t="s">
        <v>3</v>
      </c>
      <c r="H17" s="36" t="s">
        <v>46</v>
      </c>
      <c r="I17" s="36" t="s">
        <v>48</v>
      </c>
      <c r="J17" s="37"/>
    </row>
    <row r="18" spans="1:10" x14ac:dyDescent="0.25">
      <c r="A18" s="36">
        <v>11</v>
      </c>
      <c r="B18" s="50">
        <v>43376</v>
      </c>
      <c r="C18" s="36" t="s">
        <v>74</v>
      </c>
      <c r="D18" s="36"/>
      <c r="E18" s="72" t="s">
        <v>75</v>
      </c>
      <c r="F18" s="73"/>
      <c r="G18" s="36" t="s">
        <v>66</v>
      </c>
      <c r="H18" s="36" t="s">
        <v>46</v>
      </c>
      <c r="I18" s="36" t="s">
        <v>48</v>
      </c>
      <c r="J18" s="37" t="s">
        <v>98</v>
      </c>
    </row>
    <row r="19" spans="1:10" x14ac:dyDescent="0.25">
      <c r="A19" s="36">
        <v>12</v>
      </c>
      <c r="B19" s="50">
        <v>43376</v>
      </c>
      <c r="C19" s="36" t="s">
        <v>90</v>
      </c>
      <c r="D19" s="36"/>
      <c r="E19" s="72" t="s">
        <v>84</v>
      </c>
      <c r="F19" s="73"/>
      <c r="G19" s="36" t="s">
        <v>3</v>
      </c>
      <c r="H19" s="36" t="s">
        <v>46</v>
      </c>
      <c r="I19" s="36" t="s">
        <v>48</v>
      </c>
      <c r="J19" s="37"/>
    </row>
    <row r="20" spans="1:10" x14ac:dyDescent="0.25">
      <c r="A20" s="36">
        <v>13</v>
      </c>
      <c r="B20" s="50">
        <v>43376</v>
      </c>
      <c r="C20" s="36" t="s">
        <v>14</v>
      </c>
      <c r="D20" s="36"/>
      <c r="E20" s="72" t="s">
        <v>91</v>
      </c>
      <c r="F20" s="73"/>
      <c r="G20" s="36" t="s">
        <v>3</v>
      </c>
      <c r="H20" s="36" t="s">
        <v>46</v>
      </c>
      <c r="I20" s="36" t="s">
        <v>48</v>
      </c>
      <c r="J20" s="37"/>
    </row>
    <row r="21" spans="1:10" x14ac:dyDescent="0.25">
      <c r="A21" s="36">
        <v>14</v>
      </c>
      <c r="B21" s="50">
        <v>43704</v>
      </c>
      <c r="C21" s="36" t="s">
        <v>40</v>
      </c>
      <c r="D21" s="36"/>
      <c r="E21" s="72" t="s">
        <v>92</v>
      </c>
      <c r="F21" s="73"/>
      <c r="G21" s="36" t="s">
        <v>3</v>
      </c>
      <c r="H21" s="36" t="s">
        <v>46</v>
      </c>
      <c r="I21" s="36" t="s">
        <v>48</v>
      </c>
      <c r="J21" s="37"/>
    </row>
    <row r="22" spans="1:10" x14ac:dyDescent="0.25">
      <c r="A22" s="36">
        <v>15</v>
      </c>
      <c r="B22" s="50">
        <v>43704</v>
      </c>
      <c r="C22" s="36" t="s">
        <v>93</v>
      </c>
      <c r="D22" s="36"/>
      <c r="E22" s="72" t="s">
        <v>92</v>
      </c>
      <c r="F22" s="73"/>
      <c r="G22" s="36" t="s">
        <v>3</v>
      </c>
      <c r="H22" s="36" t="s">
        <v>46</v>
      </c>
      <c r="I22" s="36" t="s">
        <v>48</v>
      </c>
      <c r="J22" s="37"/>
    </row>
    <row r="23" spans="1:10" x14ac:dyDescent="0.25">
      <c r="A23" s="36">
        <v>16</v>
      </c>
      <c r="B23" s="50">
        <v>43704</v>
      </c>
      <c r="C23" s="36" t="s">
        <v>37</v>
      </c>
      <c r="D23" s="36"/>
      <c r="E23" s="72" t="s">
        <v>94</v>
      </c>
      <c r="F23" s="73"/>
      <c r="G23" s="36" t="s">
        <v>3</v>
      </c>
      <c r="H23" s="36" t="s">
        <v>46</v>
      </c>
      <c r="I23" s="36" t="s">
        <v>48</v>
      </c>
      <c r="J23" s="37"/>
    </row>
    <row r="24" spans="1:10" x14ac:dyDescent="0.25">
      <c r="A24" s="36">
        <v>17</v>
      </c>
      <c r="B24" s="50">
        <v>43704</v>
      </c>
      <c r="C24" s="36" t="s">
        <v>37</v>
      </c>
      <c r="D24" s="36" t="s">
        <v>95</v>
      </c>
      <c r="E24" s="72" t="s">
        <v>96</v>
      </c>
      <c r="F24" s="73"/>
      <c r="G24" s="36" t="s">
        <v>3</v>
      </c>
      <c r="H24" s="36" t="s">
        <v>46</v>
      </c>
      <c r="I24" s="36" t="s">
        <v>48</v>
      </c>
      <c r="J24" s="37"/>
    </row>
    <row r="25" spans="1:10" x14ac:dyDescent="0.25">
      <c r="A25" s="36">
        <v>18</v>
      </c>
      <c r="B25" s="50">
        <v>44060</v>
      </c>
      <c r="C25" s="36" t="s">
        <v>74</v>
      </c>
      <c r="D25" s="36"/>
      <c r="E25" s="72" t="s">
        <v>97</v>
      </c>
      <c r="F25" s="73"/>
      <c r="G25" s="36" t="s">
        <v>3</v>
      </c>
      <c r="H25" s="36" t="s">
        <v>46</v>
      </c>
      <c r="I25" s="36" t="s">
        <v>48</v>
      </c>
      <c r="J25" s="37"/>
    </row>
    <row r="26" spans="1:10" x14ac:dyDescent="0.25">
      <c r="A26" s="36">
        <v>19</v>
      </c>
      <c r="B26" s="50">
        <v>44061</v>
      </c>
      <c r="C26" s="36" t="s">
        <v>15</v>
      </c>
      <c r="D26" s="36"/>
      <c r="E26" s="72" t="s">
        <v>84</v>
      </c>
      <c r="F26" s="73"/>
      <c r="G26" s="36" t="s">
        <v>3</v>
      </c>
      <c r="H26" s="36" t="s">
        <v>46</v>
      </c>
      <c r="I26" s="36" t="s">
        <v>48</v>
      </c>
      <c r="J26" s="37" t="s">
        <v>98</v>
      </c>
    </row>
    <row r="27" spans="1:10" x14ac:dyDescent="0.25">
      <c r="A27" s="36">
        <v>20</v>
      </c>
      <c r="B27" s="50">
        <v>44062</v>
      </c>
      <c r="C27" s="36" t="s">
        <v>74</v>
      </c>
      <c r="D27" s="36"/>
      <c r="E27" s="72" t="s">
        <v>99</v>
      </c>
      <c r="F27" s="73"/>
      <c r="G27" s="36" t="s">
        <v>66</v>
      </c>
      <c r="H27" s="36" t="s">
        <v>46</v>
      </c>
      <c r="I27" s="36" t="s">
        <v>48</v>
      </c>
      <c r="J27" s="37"/>
    </row>
    <row r="28" spans="1:10" x14ac:dyDescent="0.25">
      <c r="A28" s="36">
        <v>21</v>
      </c>
      <c r="B28" s="50">
        <v>44063</v>
      </c>
      <c r="C28" s="36" t="s">
        <v>74</v>
      </c>
      <c r="D28" s="36"/>
      <c r="E28" s="72" t="s">
        <v>100</v>
      </c>
      <c r="F28" s="73"/>
      <c r="G28" s="36" t="s">
        <v>66</v>
      </c>
      <c r="H28" s="36" t="s">
        <v>46</v>
      </c>
      <c r="I28" s="36" t="s">
        <v>48</v>
      </c>
      <c r="J28" s="37"/>
    </row>
    <row r="29" spans="1:10" x14ac:dyDescent="0.25">
      <c r="A29" s="36">
        <v>22</v>
      </c>
      <c r="B29" s="50">
        <v>44064</v>
      </c>
      <c r="C29" s="36" t="s">
        <v>101</v>
      </c>
      <c r="D29" s="36"/>
      <c r="E29" s="72" t="s">
        <v>102</v>
      </c>
      <c r="F29" s="73"/>
      <c r="G29" s="36" t="s">
        <v>3</v>
      </c>
      <c r="H29" s="36" t="s">
        <v>46</v>
      </c>
      <c r="I29" s="36" t="s">
        <v>48</v>
      </c>
      <c r="J29" s="37"/>
    </row>
    <row r="30" spans="1:10" x14ac:dyDescent="0.25">
      <c r="A30" s="36">
        <v>23</v>
      </c>
      <c r="B30" s="50"/>
      <c r="C30" s="36"/>
      <c r="D30" s="36"/>
      <c r="E30" s="72"/>
      <c r="F30" s="73"/>
      <c r="G30" s="36"/>
      <c r="H30" s="36"/>
      <c r="I30" s="36"/>
      <c r="J30" s="37"/>
    </row>
    <row r="31" spans="1:10" x14ac:dyDescent="0.25">
      <c r="A31" s="36">
        <v>24</v>
      </c>
      <c r="B31" s="50"/>
      <c r="C31" s="36"/>
      <c r="D31" s="36"/>
      <c r="E31" s="72"/>
      <c r="F31" s="73"/>
      <c r="G31" s="36"/>
      <c r="H31" s="36"/>
      <c r="I31" s="36"/>
      <c r="J31" s="37"/>
    </row>
    <row r="32" spans="1:10" x14ac:dyDescent="0.25">
      <c r="A32" s="36">
        <v>25</v>
      </c>
      <c r="B32" s="50"/>
      <c r="C32" s="36"/>
      <c r="D32" s="36"/>
      <c r="E32" s="72"/>
      <c r="F32" s="73"/>
      <c r="G32" s="36"/>
      <c r="H32" s="36"/>
      <c r="I32" s="36"/>
      <c r="J32" s="37"/>
    </row>
    <row r="33" spans="1:10" x14ac:dyDescent="0.25">
      <c r="A33" s="36">
        <v>26</v>
      </c>
      <c r="B33" s="50"/>
      <c r="C33" s="36"/>
      <c r="D33" s="36"/>
      <c r="E33" s="72"/>
      <c r="F33" s="73"/>
      <c r="G33" s="36"/>
      <c r="H33" s="36"/>
      <c r="I33" s="36"/>
      <c r="J33" s="37"/>
    </row>
    <row r="34" spans="1:10" x14ac:dyDescent="0.25">
      <c r="A34" s="36">
        <v>27</v>
      </c>
      <c r="B34" s="50"/>
      <c r="C34" s="36"/>
      <c r="D34" s="36"/>
      <c r="E34" s="72"/>
      <c r="F34" s="73"/>
      <c r="G34" s="36"/>
      <c r="H34" s="36"/>
      <c r="I34" s="36"/>
      <c r="J34" s="37"/>
    </row>
    <row r="35" spans="1:10" x14ac:dyDescent="0.25">
      <c r="A35" s="36">
        <v>28</v>
      </c>
      <c r="B35" s="36"/>
      <c r="C35" s="36"/>
      <c r="D35" s="36"/>
      <c r="E35" s="72"/>
      <c r="F35" s="73"/>
      <c r="G35" s="36"/>
      <c r="H35" s="36"/>
      <c r="I35" s="36"/>
      <c r="J35" s="37"/>
    </row>
    <row r="36" spans="1:10" x14ac:dyDescent="0.25">
      <c r="A36" s="36">
        <v>29</v>
      </c>
      <c r="B36" s="36"/>
      <c r="C36" s="36"/>
      <c r="D36" s="36"/>
      <c r="E36" s="72"/>
      <c r="F36" s="73"/>
      <c r="G36" s="36"/>
      <c r="H36" s="36"/>
      <c r="I36" s="36"/>
      <c r="J36" s="37"/>
    </row>
    <row r="37" spans="1:10" x14ac:dyDescent="0.25">
      <c r="A37" s="36">
        <v>30</v>
      </c>
      <c r="B37" s="36"/>
      <c r="C37" s="38"/>
      <c r="D37" s="36"/>
      <c r="E37" s="72"/>
      <c r="F37" s="73"/>
      <c r="G37" s="36"/>
      <c r="H37" s="36"/>
      <c r="I37" s="36"/>
      <c r="J37" s="37"/>
    </row>
    <row r="39" spans="1:10" ht="15" customHeight="1" x14ac:dyDescent="0.25">
      <c r="F39" s="39" t="s">
        <v>62</v>
      </c>
      <c r="G39" s="36">
        <f>COUNTIF(G8:G37,H39)</f>
        <v>0</v>
      </c>
      <c r="H39" s="40" t="s">
        <v>1</v>
      </c>
      <c r="I39" s="77" t="s">
        <v>63</v>
      </c>
      <c r="J39" s="78"/>
    </row>
    <row r="40" spans="1:10" x14ac:dyDescent="0.25">
      <c r="F40" s="39" t="s">
        <v>62</v>
      </c>
      <c r="G40" s="36">
        <f>COUNTIF(G8:G37,H40)</f>
        <v>0</v>
      </c>
      <c r="H40" s="41" t="s">
        <v>61</v>
      </c>
      <c r="I40" s="77" t="s">
        <v>64</v>
      </c>
      <c r="J40" s="78"/>
    </row>
    <row r="41" spans="1:10" x14ac:dyDescent="0.25">
      <c r="F41" s="39" t="s">
        <v>62</v>
      </c>
      <c r="G41" s="36">
        <f>COUNTIF(G8:G37,H41)</f>
        <v>16</v>
      </c>
      <c r="H41" s="42" t="s">
        <v>3</v>
      </c>
      <c r="I41" s="77" t="s">
        <v>65</v>
      </c>
      <c r="J41" s="78"/>
    </row>
    <row r="42" spans="1:10" x14ac:dyDescent="0.25">
      <c r="F42" s="39" t="s">
        <v>62</v>
      </c>
      <c r="G42" s="36">
        <f>COUNTIF(G8:G37,H42)</f>
        <v>6</v>
      </c>
      <c r="H42" s="43" t="s">
        <v>66</v>
      </c>
      <c r="I42" s="77" t="s">
        <v>67</v>
      </c>
      <c r="J42" s="78"/>
    </row>
    <row r="43" spans="1:10" x14ac:dyDescent="0.25">
      <c r="F43" s="39" t="s">
        <v>62</v>
      </c>
      <c r="G43" s="36">
        <f>COUNTIF(G8:G37,H43)</f>
        <v>0</v>
      </c>
      <c r="H43" s="44" t="s">
        <v>68</v>
      </c>
      <c r="I43" s="77" t="s">
        <v>69</v>
      </c>
      <c r="J43" s="78"/>
    </row>
    <row r="44" spans="1:10" x14ac:dyDescent="0.25">
      <c r="F44" s="39" t="s">
        <v>62</v>
      </c>
      <c r="G44" s="36">
        <f>COUNTIF(G8:G37,H44)</f>
        <v>0</v>
      </c>
      <c r="H44" s="45" t="s">
        <v>70</v>
      </c>
      <c r="I44" s="77" t="s">
        <v>71</v>
      </c>
      <c r="J44" s="78"/>
    </row>
    <row r="46" spans="1:10" x14ac:dyDescent="0.25">
      <c r="F46" s="36" t="s">
        <v>62</v>
      </c>
      <c r="G46" s="36">
        <f>SUM(G39:G44)</f>
        <v>22</v>
      </c>
      <c r="H46" s="46"/>
    </row>
    <row r="47" spans="1:10" x14ac:dyDescent="0.25">
      <c r="F47" s="40" t="s">
        <v>48</v>
      </c>
      <c r="G47" s="36">
        <f>COUNTIF(I8:I37,F47)</f>
        <v>22</v>
      </c>
      <c r="H47" s="47">
        <f>SUM((G47/G46)*100)</f>
        <v>100</v>
      </c>
      <c r="I47" s="30" t="s">
        <v>25</v>
      </c>
    </row>
    <row r="48" spans="1:10" x14ac:dyDescent="0.25">
      <c r="F48" s="41" t="s">
        <v>50</v>
      </c>
      <c r="G48" s="36">
        <f>COUNTIF(I8:I37,F48)</f>
        <v>0</v>
      </c>
      <c r="H48" s="47">
        <f>SUM((G48/G46)*100)</f>
        <v>0</v>
      </c>
      <c r="I48" s="30" t="s">
        <v>25</v>
      </c>
    </row>
    <row r="49" spans="5:9" x14ac:dyDescent="0.25">
      <c r="F49" s="42" t="s">
        <v>52</v>
      </c>
      <c r="G49" s="36">
        <f>COUNTIF(I8:I37,F49)</f>
        <v>0</v>
      </c>
      <c r="H49" s="47">
        <f>SUM((G49/G46)*100)</f>
        <v>0</v>
      </c>
      <c r="I49" s="30" t="s">
        <v>25</v>
      </c>
    </row>
    <row r="50" spans="5:9" x14ac:dyDescent="0.25">
      <c r="F50" s="48" t="s">
        <v>54</v>
      </c>
      <c r="G50" s="36">
        <f>COUNTIF(I8:I37,F50)</f>
        <v>0</v>
      </c>
      <c r="H50" s="47">
        <f>SUM((G50/G46)*100)</f>
        <v>0</v>
      </c>
      <c r="I50" s="30" t="s">
        <v>25</v>
      </c>
    </row>
    <row r="53" spans="5:9" x14ac:dyDescent="0.25">
      <c r="E53" s="39"/>
      <c r="F53" s="39"/>
    </row>
    <row r="54" spans="5:9" x14ac:dyDescent="0.25">
      <c r="E54" s="39"/>
      <c r="F54" s="39"/>
    </row>
  </sheetData>
  <mergeCells count="38">
    <mergeCell ref="I41:J41"/>
    <mergeCell ref="I42:J42"/>
    <mergeCell ref="I43:J43"/>
    <mergeCell ref="I44:J44"/>
    <mergeCell ref="E26:F26"/>
    <mergeCell ref="I40:J40"/>
    <mergeCell ref="E24:F24"/>
    <mergeCell ref="E35:F35"/>
    <mergeCell ref="E36:F36"/>
    <mergeCell ref="E37:F37"/>
    <mergeCell ref="I39:J39"/>
    <mergeCell ref="E31:F31"/>
    <mergeCell ref="E32:F32"/>
    <mergeCell ref="E33:F33"/>
    <mergeCell ref="E34:F34"/>
    <mergeCell ref="E25:F25"/>
    <mergeCell ref="E27:F27"/>
    <mergeCell ref="E28:F28"/>
    <mergeCell ref="E29:F29"/>
    <mergeCell ref="E30:F30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11:F11"/>
    <mergeCell ref="A2:E5"/>
    <mergeCell ref="E7:F7"/>
    <mergeCell ref="E8:F8"/>
    <mergeCell ref="E9:F9"/>
    <mergeCell ref="E10:F10"/>
  </mergeCells>
  <conditionalFormatting sqref="G8">
    <cfRule type="containsText" dxfId="22" priority="17" operator="containsText" text="NO">
      <formula>NOT(ISERROR(SEARCH("NO",G8)))</formula>
    </cfRule>
    <cfRule type="containsText" dxfId="21" priority="18" operator="containsText" text="LIM">
      <formula>NOT(ISERROR(SEARCH("LIM",G8)))</formula>
    </cfRule>
    <cfRule type="containsText" dxfId="20" priority="19" operator="containsText" text="FI">
      <formula>NOT(ISERROR(SEARCH("FI",G8)))</formula>
    </cfRule>
    <cfRule type="containsText" dxfId="19" priority="20" operator="containsText" text="C1">
      <formula>NOT(ISERROR(SEARCH("C1",G8)))</formula>
    </cfRule>
    <cfRule type="containsText" dxfId="18" priority="29" operator="containsText" text="C3">
      <formula>NOT(ISERROR(SEARCH("C3",G8)))</formula>
    </cfRule>
    <cfRule type="containsText" dxfId="17" priority="30" operator="containsText" text="C2">
      <formula>NOT(ISERROR(SEARCH("C2",G8)))</formula>
    </cfRule>
  </conditionalFormatting>
  <conditionalFormatting sqref="H8:H37">
    <cfRule type="containsText" dxfId="16" priority="26" operator="containsText" text="RA">
      <formula>NOT(ISERROR(SEARCH("RA",H8)))</formula>
    </cfRule>
    <cfRule type="containsText" dxfId="15" priority="27" operator="containsText" text="EST">
      <formula>NOT(ISERROR(SEARCH("EST",H8)))</formula>
    </cfRule>
    <cfRule type="containsText" dxfId="14" priority="28" operator="containsText" text="PPP">
      <formula>NOT(ISERROR(SEARCH("PPP",H8)))</formula>
    </cfRule>
  </conditionalFormatting>
  <conditionalFormatting sqref="I8">
    <cfRule type="containsText" dxfId="13" priority="22" operator="containsText" text="Closed">
      <formula>NOT(ISERROR(SEARCH("Closed",I8)))</formula>
    </cfRule>
    <cfRule type="containsText" dxfId="12" priority="23" operator="containsText" text="Risk Assessed">
      <formula>NOT(ISERROR(SEARCH("Risk Assessed",I8)))</formula>
    </cfRule>
    <cfRule type="containsText" dxfId="11" priority="24" operator="containsText" text="Open - In Progress">
      <formula>NOT(ISERROR(SEARCH("Open - In Progress",I8)))</formula>
    </cfRule>
    <cfRule type="containsText" dxfId="10" priority="25" operator="containsText" text="Open - No Progress">
      <formula>NOT(ISERROR(SEARCH("Open - No Progress",I8)))</formula>
    </cfRule>
  </conditionalFormatting>
  <conditionalFormatting sqref="G46:G50">
    <cfRule type="dataBar" priority="2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{3F33CE68-B098-4D11-B1C7-1373B88E99A5}</x14:id>
        </ext>
      </extLst>
    </cfRule>
  </conditionalFormatting>
  <conditionalFormatting sqref="I9:I37">
    <cfRule type="containsText" dxfId="9" priority="13" operator="containsText" text="Closed">
      <formula>NOT(ISERROR(SEARCH("Closed",I9)))</formula>
    </cfRule>
    <cfRule type="containsText" dxfId="8" priority="14" operator="containsText" text="Risk Assessed">
      <formula>NOT(ISERROR(SEARCH("Risk Assessed",I9)))</formula>
    </cfRule>
    <cfRule type="containsText" dxfId="7" priority="15" operator="containsText" text="Open - In Progress">
      <formula>NOT(ISERROR(SEARCH("Open - In Progress",I9)))</formula>
    </cfRule>
    <cfRule type="containsText" dxfId="6" priority="16" operator="containsText" text="Open - No Progress">
      <formula>NOT(ISERROR(SEARCH("Open - No Progress",I9)))</formula>
    </cfRule>
  </conditionalFormatting>
  <conditionalFormatting sqref="G9:G37">
    <cfRule type="containsText" dxfId="5" priority="1" operator="containsText" text="NO">
      <formula>NOT(ISERROR(SEARCH("NO",G9)))</formula>
    </cfRule>
    <cfRule type="containsText" dxfId="4" priority="2" operator="containsText" text="LIM">
      <formula>NOT(ISERROR(SEARCH("LIM",G9)))</formula>
    </cfRule>
    <cfRule type="containsText" dxfId="3" priority="3" operator="containsText" text="FI">
      <formula>NOT(ISERROR(SEARCH("FI",G9)))</formula>
    </cfRule>
    <cfRule type="containsText" dxfId="2" priority="4" operator="containsText" text="C1">
      <formula>NOT(ISERROR(SEARCH("C1",G9)))</formula>
    </cfRule>
    <cfRule type="containsText" dxfId="1" priority="5" operator="containsText" text="C3">
      <formula>NOT(ISERROR(SEARCH("C3",G9)))</formula>
    </cfRule>
    <cfRule type="containsText" dxfId="0" priority="6" operator="containsText" text="C2">
      <formula>NOT(ISERROR(SEARCH("C2",G9)))</formula>
    </cfRule>
  </conditionalFormatting>
  <pageMargins left="0.7" right="0.7" top="0.75" bottom="0.75" header="0.3" footer="0.3"/>
  <headerFooter>
    <oddFooter>&amp;C_x000D_&amp;1#&amp;"Calibri"&amp;9&amp;K000000 Internal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F33CE68-B098-4D11-B1C7-1373B88E99A5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G46:G50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B2BDE-330B-462F-8F8C-9BFEB81379A5}">
  <dimension ref="B2:G26"/>
  <sheetViews>
    <sheetView workbookViewId="0">
      <selection activeCell="K22" sqref="K22"/>
    </sheetView>
  </sheetViews>
  <sheetFormatPr defaultRowHeight="15" x14ac:dyDescent="0.25"/>
  <cols>
    <col min="1" max="1" width="6.28515625" customWidth="1"/>
    <col min="3" max="3" width="24.5703125" style="56" customWidth="1"/>
    <col min="4" max="4" width="9.5703125" style="56" customWidth="1"/>
  </cols>
  <sheetData>
    <row r="2" spans="2:7" x14ac:dyDescent="0.25">
      <c r="B2" s="59" t="s">
        <v>109</v>
      </c>
      <c r="C2" s="59" t="s">
        <v>110</v>
      </c>
      <c r="D2" s="59" t="s">
        <v>114</v>
      </c>
      <c r="E2" s="59" t="s">
        <v>111</v>
      </c>
      <c r="F2" s="59" t="s">
        <v>112</v>
      </c>
      <c r="G2" s="59" t="s">
        <v>113</v>
      </c>
    </row>
    <row r="3" spans="2:7" x14ac:dyDescent="0.25">
      <c r="B3" s="58">
        <v>1</v>
      </c>
      <c r="C3" s="57" t="s">
        <v>34</v>
      </c>
      <c r="D3" s="57" t="s">
        <v>43</v>
      </c>
      <c r="E3" s="58">
        <v>16</v>
      </c>
      <c r="F3" s="58"/>
      <c r="G3" s="58">
        <v>4</v>
      </c>
    </row>
    <row r="4" spans="2:7" x14ac:dyDescent="0.25">
      <c r="B4" s="58">
        <v>2</v>
      </c>
      <c r="C4" s="57" t="s">
        <v>35</v>
      </c>
      <c r="D4" s="57" t="s">
        <v>44</v>
      </c>
      <c r="E4" s="58">
        <v>63</v>
      </c>
      <c r="F4" s="58"/>
      <c r="G4" s="58">
        <v>25</v>
      </c>
    </row>
    <row r="5" spans="2:7" x14ac:dyDescent="0.25">
      <c r="B5" s="58">
        <v>3</v>
      </c>
      <c r="C5" s="57" t="s">
        <v>115</v>
      </c>
      <c r="D5" s="57" t="s">
        <v>44</v>
      </c>
      <c r="E5" s="58">
        <v>63</v>
      </c>
      <c r="F5" s="58"/>
      <c r="G5" s="58">
        <v>16</v>
      </c>
    </row>
    <row r="6" spans="2:7" x14ac:dyDescent="0.25">
      <c r="B6" s="58">
        <v>4</v>
      </c>
      <c r="C6" s="57"/>
      <c r="D6" s="57"/>
      <c r="E6" s="58"/>
      <c r="F6" s="58"/>
      <c r="G6" s="58"/>
    </row>
    <row r="7" spans="2:7" x14ac:dyDescent="0.25">
      <c r="B7" s="58">
        <v>5</v>
      </c>
      <c r="C7" s="57"/>
      <c r="D7" s="57"/>
      <c r="E7" s="58"/>
      <c r="F7" s="58"/>
      <c r="G7" s="58"/>
    </row>
    <row r="8" spans="2:7" x14ac:dyDescent="0.25">
      <c r="B8" s="58">
        <v>6</v>
      </c>
      <c r="C8" s="57" t="s">
        <v>116</v>
      </c>
      <c r="D8" s="57" t="s">
        <v>44</v>
      </c>
      <c r="E8" s="58">
        <v>160</v>
      </c>
      <c r="F8" s="58"/>
      <c r="G8" s="58">
        <v>35</v>
      </c>
    </row>
    <row r="9" spans="2:7" x14ac:dyDescent="0.25">
      <c r="B9" s="58">
        <v>7</v>
      </c>
      <c r="C9" s="57" t="s">
        <v>117</v>
      </c>
      <c r="D9" s="57" t="s">
        <v>44</v>
      </c>
      <c r="E9" s="58">
        <v>160</v>
      </c>
      <c r="F9" s="58"/>
      <c r="G9" s="58">
        <v>35</v>
      </c>
    </row>
    <row r="10" spans="2:7" x14ac:dyDescent="0.25">
      <c r="B10" s="58">
        <v>8</v>
      </c>
      <c r="C10" s="57" t="s">
        <v>118</v>
      </c>
      <c r="D10" s="57" t="s">
        <v>43</v>
      </c>
      <c r="E10" s="58">
        <v>16</v>
      </c>
      <c r="F10" s="58"/>
      <c r="G10" s="58">
        <v>4</v>
      </c>
    </row>
    <row r="11" spans="2:7" x14ac:dyDescent="0.25">
      <c r="B11" s="58">
        <v>9</v>
      </c>
      <c r="C11" s="57" t="s">
        <v>38</v>
      </c>
      <c r="D11" s="57" t="s">
        <v>44</v>
      </c>
      <c r="E11" s="58">
        <v>32</v>
      </c>
      <c r="F11" s="58"/>
      <c r="G11" s="58">
        <v>10</v>
      </c>
    </row>
    <row r="12" spans="2:7" x14ac:dyDescent="0.25">
      <c r="B12" s="58">
        <v>10</v>
      </c>
      <c r="C12" s="57" t="s">
        <v>104</v>
      </c>
      <c r="D12" s="57"/>
      <c r="E12" s="58">
        <v>63</v>
      </c>
      <c r="F12" s="58"/>
      <c r="G12" s="58">
        <v>16</v>
      </c>
    </row>
    <row r="13" spans="2:7" x14ac:dyDescent="0.25">
      <c r="B13" s="58">
        <v>11</v>
      </c>
      <c r="C13" s="57"/>
      <c r="D13" s="57"/>
      <c r="E13" s="58"/>
      <c r="F13" s="58"/>
      <c r="G13" s="58"/>
    </row>
    <row r="14" spans="2:7" x14ac:dyDescent="0.25">
      <c r="B14" s="58">
        <v>12</v>
      </c>
      <c r="C14" s="57"/>
      <c r="D14" s="57"/>
      <c r="E14" s="58"/>
      <c r="F14" s="58"/>
      <c r="G14" s="58"/>
    </row>
    <row r="15" spans="2:7" x14ac:dyDescent="0.25">
      <c r="B15" s="58">
        <v>13</v>
      </c>
      <c r="C15" s="57" t="s">
        <v>105</v>
      </c>
      <c r="D15" s="57" t="s">
        <v>44</v>
      </c>
      <c r="E15" s="58">
        <v>160</v>
      </c>
      <c r="F15" s="58"/>
      <c r="G15" s="58">
        <v>70</v>
      </c>
    </row>
    <row r="16" spans="2:7" x14ac:dyDescent="0.25">
      <c r="B16" s="58">
        <v>14</v>
      </c>
      <c r="C16" s="57" t="s">
        <v>15</v>
      </c>
      <c r="D16" s="57" t="s">
        <v>44</v>
      </c>
      <c r="E16" s="58">
        <v>160</v>
      </c>
      <c r="F16" s="58"/>
      <c r="G16" s="58">
        <v>95</v>
      </c>
    </row>
    <row r="17" spans="2:7" x14ac:dyDescent="0.25">
      <c r="B17" s="58">
        <v>15</v>
      </c>
      <c r="C17" s="57"/>
      <c r="D17" s="57"/>
      <c r="E17" s="58"/>
      <c r="F17" s="58"/>
      <c r="G17" s="58"/>
    </row>
    <row r="18" spans="2:7" x14ac:dyDescent="0.25">
      <c r="B18" s="58">
        <v>16</v>
      </c>
      <c r="C18" s="57" t="s">
        <v>106</v>
      </c>
      <c r="D18" s="57" t="s">
        <v>44</v>
      </c>
      <c r="E18" s="58">
        <v>100</v>
      </c>
      <c r="F18" s="58"/>
      <c r="G18" s="58">
        <v>25</v>
      </c>
    </row>
    <row r="19" spans="2:7" x14ac:dyDescent="0.25">
      <c r="B19" s="58">
        <v>17</v>
      </c>
      <c r="C19" s="57" t="s">
        <v>107</v>
      </c>
      <c r="D19" s="57" t="s">
        <v>44</v>
      </c>
      <c r="E19" s="58">
        <v>63</v>
      </c>
      <c r="F19" s="58"/>
      <c r="G19" s="58">
        <v>16</v>
      </c>
    </row>
    <row r="20" spans="2:7" x14ac:dyDescent="0.25">
      <c r="B20" s="58">
        <v>18</v>
      </c>
      <c r="C20" s="57" t="s">
        <v>108</v>
      </c>
      <c r="D20" s="57" t="s">
        <v>44</v>
      </c>
      <c r="E20" s="58">
        <v>100</v>
      </c>
      <c r="F20" s="58"/>
      <c r="G20" s="58">
        <v>25</v>
      </c>
    </row>
    <row r="21" spans="2:7" x14ac:dyDescent="0.25">
      <c r="B21" s="58">
        <v>19</v>
      </c>
      <c r="C21" s="57" t="s">
        <v>121</v>
      </c>
      <c r="D21" s="57" t="s">
        <v>44</v>
      </c>
      <c r="E21" s="58">
        <v>125</v>
      </c>
      <c r="F21" s="58"/>
      <c r="G21" s="58">
        <v>25</v>
      </c>
    </row>
    <row r="22" spans="2:7" x14ac:dyDescent="0.25">
      <c r="B22" s="58">
        <v>20</v>
      </c>
      <c r="C22" s="57" t="s">
        <v>119</v>
      </c>
      <c r="D22" s="57" t="s">
        <v>44</v>
      </c>
      <c r="E22" s="58">
        <v>160</v>
      </c>
      <c r="F22" s="58"/>
      <c r="G22" s="58">
        <v>35</v>
      </c>
    </row>
    <row r="23" spans="2:7" x14ac:dyDescent="0.25">
      <c r="B23" s="58">
        <v>21</v>
      </c>
      <c r="C23" s="57" t="s">
        <v>120</v>
      </c>
      <c r="D23" s="57" t="s">
        <v>44</v>
      </c>
      <c r="E23" s="58">
        <v>160</v>
      </c>
      <c r="F23" s="58"/>
      <c r="G23" s="58">
        <v>35</v>
      </c>
    </row>
    <row r="24" spans="2:7" x14ac:dyDescent="0.25">
      <c r="B24" s="58">
        <v>22</v>
      </c>
      <c r="C24" s="57"/>
      <c r="D24" s="57"/>
      <c r="E24" s="58"/>
      <c r="F24" s="58"/>
      <c r="G24" s="58"/>
    </row>
    <row r="25" spans="2:7" x14ac:dyDescent="0.25">
      <c r="B25" s="58">
        <v>23</v>
      </c>
      <c r="C25" s="57"/>
      <c r="D25" s="57"/>
      <c r="E25" s="58"/>
      <c r="F25" s="58"/>
      <c r="G25" s="58"/>
    </row>
    <row r="26" spans="2:7" x14ac:dyDescent="0.25">
      <c r="B26" s="58">
        <v>24</v>
      </c>
      <c r="C26" s="57"/>
      <c r="D26" s="57"/>
      <c r="E26" s="58"/>
      <c r="F26" s="58"/>
      <c r="G26" s="58"/>
    </row>
  </sheetData>
  <pageMargins left="0.7" right="0.7" top="0.75" bottom="0.75" header="0.3" footer="0.3"/>
  <pageSetup paperSize="9" orientation="portrait" horizontalDpi="0" verticalDpi="0" r:id="rId1"/>
  <headerFooter>
    <oddFooter>&amp;C_x000D_&amp;1#&amp;"Calibri"&amp;9&amp;K000000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49931D19ACC34199C1E5D5F5D0A51B" ma:contentTypeVersion="16" ma:contentTypeDescription="Create a new document." ma:contentTypeScope="" ma:versionID="0d89340ede17049d1a841443b7377fe1">
  <xsd:schema xmlns:xsd="http://www.w3.org/2001/XMLSchema" xmlns:xs="http://www.w3.org/2001/XMLSchema" xmlns:p="http://schemas.microsoft.com/office/2006/metadata/properties" xmlns:ns2="505494de-7f70-4b10-aa1d-981be3329ecb" xmlns:ns3="c0ce68d2-f4a4-4963-9a31-30d16dda62a3" targetNamespace="http://schemas.microsoft.com/office/2006/metadata/properties" ma:root="true" ma:fieldsID="613181b6a50f497e756dd366a73e5ccb" ns2:_="" ns3:_="">
    <xsd:import namespace="505494de-7f70-4b10-aa1d-981be3329ecb"/>
    <xsd:import namespace="c0ce68d2-f4a4-4963-9a31-30d16dda62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5494de-7f70-4b10-aa1d-981be3329e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12e36a2-49b7-4b00-ba12-1750025de1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ce68d2-f4a4-4963-9a31-30d16dda62a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f5b9bf8d-a51f-4a50-a0a3-979f22b7d3ff}" ma:internalName="TaxCatchAll" ma:showField="CatchAllData" ma:web="54452717-db2e-4c65-a03e-638c0a976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5494de-7f70-4b10-aa1d-981be3329ecb">
      <Terms xmlns="http://schemas.microsoft.com/office/infopath/2007/PartnerControls"/>
    </lcf76f155ced4ddcb4097134ff3c332f>
    <TaxCatchAll xmlns="c0ce68d2-f4a4-4963-9a31-30d16dda62a3" xsi:nil="true"/>
  </documentManagement>
</p:properties>
</file>

<file path=customXml/itemProps1.xml><?xml version="1.0" encoding="utf-8"?>
<ds:datastoreItem xmlns:ds="http://schemas.openxmlformats.org/officeDocument/2006/customXml" ds:itemID="{0AA0D553-0AD8-4457-9FC1-FB155FBE1173}"/>
</file>

<file path=customXml/itemProps2.xml><?xml version="1.0" encoding="utf-8"?>
<ds:datastoreItem xmlns:ds="http://schemas.openxmlformats.org/officeDocument/2006/customXml" ds:itemID="{015794A6-4275-4CF8-9057-55CDB4303B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BC6153-B44F-46A2-9C68-8815D278897B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92cb14ae-dcbf-4777-b5b1-fda4cfc6a7cf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f472f14c-d40a-4996-84a9-078c3b8640e0}" enabled="1" method="Standard" siteId="{cd62b7dd-4b48-44bd-90e7-e143a22c8ea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Testing</vt:lpstr>
      <vt:lpstr>Remedials</vt:lpstr>
      <vt:lpstr>MCP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Priday</dc:creator>
  <cp:lastModifiedBy>Peter Priday</cp:lastModifiedBy>
  <dcterms:created xsi:type="dcterms:W3CDTF">2019-01-02T10:07:14Z</dcterms:created>
  <dcterms:modified xsi:type="dcterms:W3CDTF">2024-04-21T20:22:48Z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0x0101004F49931D19ACC34199C1E5D5F5D0A51B</vt:lpwstr>
  </property>
</Properties>
</file>